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autoCompressPictures="0"/>
  <bookViews>
    <workbookView xWindow="240" yWindow="0" windowWidth="19820" windowHeight="15660" tabRatio="500" firstSheet="8" activeTab="12"/>
  </bookViews>
  <sheets>
    <sheet name="January 16" sheetId="1" r:id="rId1"/>
    <sheet name="February 16" sheetId="3" r:id="rId2"/>
    <sheet name="March 17" sheetId="4" r:id="rId3"/>
    <sheet name="April 17" sheetId="5" r:id="rId4"/>
    <sheet name="May 17" sheetId="6" r:id="rId5"/>
    <sheet name="June 15" sheetId="7" r:id="rId6"/>
    <sheet name="July 17" sheetId="8" r:id="rId7"/>
    <sheet name="Aug 15" sheetId="9" r:id="rId8"/>
    <sheet name="Sept 15" sheetId="10" r:id="rId9"/>
    <sheet name="October15" sheetId="11" r:id="rId10"/>
    <sheet name="November 15" sheetId="12" r:id="rId11"/>
    <sheet name="December 15" sheetId="13" r:id="rId12"/>
    <sheet name="Summary" sheetId="14" r:id="rId13"/>
    <sheet name="Max-Min" sheetId="15" r:id="rId14"/>
    <sheet name="Sheet1" sheetId="16" r:id="rId15"/>
  </sheets>
  <definedNames>
    <definedName name="_xlnm._FilterDatabase" localSheetId="11" hidden="1">'December 15'!$A$1:$AA$62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9" i="4" l="1"/>
  <c r="D59" i="4"/>
  <c r="B59" i="7"/>
  <c r="C59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B62" i="7"/>
  <c r="X62" i="7"/>
  <c r="H59" i="4"/>
  <c r="I59" i="4"/>
  <c r="K59" i="1"/>
  <c r="X57" i="9"/>
  <c r="Y57" i="9"/>
  <c r="Z57" i="9"/>
  <c r="AA57" i="9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B59" i="3"/>
  <c r="B59" i="1"/>
  <c r="G59" i="1"/>
  <c r="H59" i="1"/>
  <c r="B2" i="14"/>
  <c r="W2" i="3"/>
  <c r="C2" i="14"/>
  <c r="Y2" i="5"/>
  <c r="E2" i="14"/>
  <c r="Y2" i="6"/>
  <c r="F2" i="14"/>
  <c r="X2" i="7"/>
  <c r="G2" i="14"/>
  <c r="Z2" i="8"/>
  <c r="H2" i="14"/>
  <c r="X2" i="9"/>
  <c r="I2" i="14"/>
  <c r="X2" i="10"/>
  <c r="J2" i="14"/>
  <c r="W2" i="11"/>
  <c r="K2" i="14"/>
  <c r="Y2" i="12"/>
  <c r="L2" i="14"/>
  <c r="X2" i="13"/>
  <c r="M2" i="14"/>
  <c r="W2" i="4"/>
  <c r="D2" i="14"/>
  <c r="N2" i="14"/>
  <c r="Y3" i="1"/>
  <c r="B3" i="14"/>
  <c r="W3" i="3"/>
  <c r="C3" i="14"/>
  <c r="Y3" i="5"/>
  <c r="E3" i="14"/>
  <c r="Y3" i="6"/>
  <c r="F3" i="14"/>
  <c r="X3" i="7"/>
  <c r="G3" i="14"/>
  <c r="Z3" i="8"/>
  <c r="H3" i="14"/>
  <c r="X3" i="9"/>
  <c r="I3" i="14"/>
  <c r="X3" i="10"/>
  <c r="J3" i="14"/>
  <c r="W3" i="11"/>
  <c r="K3" i="14"/>
  <c r="Y3" i="12"/>
  <c r="L3" i="14"/>
  <c r="X3" i="13"/>
  <c r="M3" i="14"/>
  <c r="W3" i="4"/>
  <c r="D3" i="14"/>
  <c r="N3" i="14"/>
  <c r="Y4" i="1"/>
  <c r="B4" i="14"/>
  <c r="W4" i="3"/>
  <c r="C4" i="14"/>
  <c r="Y4" i="5"/>
  <c r="E4" i="14"/>
  <c r="Y4" i="6"/>
  <c r="F4" i="14"/>
  <c r="X4" i="7"/>
  <c r="G4" i="14"/>
  <c r="Z4" i="8"/>
  <c r="H4" i="14"/>
  <c r="X4" i="9"/>
  <c r="I4" i="14"/>
  <c r="X4" i="10"/>
  <c r="J4" i="14"/>
  <c r="W4" i="11"/>
  <c r="K4" i="14"/>
  <c r="Y4" i="12"/>
  <c r="L4" i="14"/>
  <c r="X4" i="13"/>
  <c r="M4" i="14"/>
  <c r="W4" i="4"/>
  <c r="D4" i="14"/>
  <c r="N4" i="14"/>
  <c r="Y5" i="1"/>
  <c r="B5" i="14"/>
  <c r="W5" i="3"/>
  <c r="C5" i="14"/>
  <c r="Y5" i="5"/>
  <c r="E5" i="14"/>
  <c r="Y5" i="6"/>
  <c r="F5" i="14"/>
  <c r="X5" i="7"/>
  <c r="G5" i="14"/>
  <c r="Z5" i="8"/>
  <c r="H5" i="14"/>
  <c r="X5" i="9"/>
  <c r="I5" i="14"/>
  <c r="X5" i="10"/>
  <c r="J5" i="14"/>
  <c r="W5" i="11"/>
  <c r="K5" i="14"/>
  <c r="Y5" i="12"/>
  <c r="L5" i="14"/>
  <c r="X5" i="13"/>
  <c r="M5" i="14"/>
  <c r="W5" i="4"/>
  <c r="D5" i="14"/>
  <c r="N5" i="14"/>
  <c r="Y6" i="1"/>
  <c r="B6" i="14"/>
  <c r="W6" i="3"/>
  <c r="C6" i="14"/>
  <c r="Y6" i="5"/>
  <c r="E6" i="14"/>
  <c r="Y6" i="6"/>
  <c r="F6" i="14"/>
  <c r="X6" i="7"/>
  <c r="G6" i="14"/>
  <c r="Z6" i="8"/>
  <c r="H6" i="14"/>
  <c r="X6" i="9"/>
  <c r="I6" i="14"/>
  <c r="X6" i="10"/>
  <c r="J6" i="14"/>
  <c r="W6" i="11"/>
  <c r="K6" i="14"/>
  <c r="Y6" i="12"/>
  <c r="L6" i="14"/>
  <c r="X6" i="13"/>
  <c r="M6" i="14"/>
  <c r="W6" i="4"/>
  <c r="D6" i="14"/>
  <c r="N6" i="14"/>
  <c r="Y7" i="1"/>
  <c r="B7" i="14"/>
  <c r="W7" i="3"/>
  <c r="C7" i="14"/>
  <c r="Y7" i="5"/>
  <c r="E7" i="14"/>
  <c r="Y7" i="6"/>
  <c r="F7" i="14"/>
  <c r="X7" i="7"/>
  <c r="G7" i="14"/>
  <c r="Z7" i="8"/>
  <c r="H7" i="14"/>
  <c r="X7" i="9"/>
  <c r="I7" i="14"/>
  <c r="X7" i="10"/>
  <c r="J7" i="14"/>
  <c r="W7" i="11"/>
  <c r="K7" i="14"/>
  <c r="Y7" i="12"/>
  <c r="L7" i="14"/>
  <c r="X7" i="13"/>
  <c r="M7" i="14"/>
  <c r="W7" i="4"/>
  <c r="D7" i="14"/>
  <c r="N7" i="14"/>
  <c r="Y8" i="1"/>
  <c r="B8" i="14"/>
  <c r="W8" i="3"/>
  <c r="C8" i="14"/>
  <c r="Y8" i="5"/>
  <c r="E8" i="14"/>
  <c r="Y8" i="6"/>
  <c r="F8" i="14"/>
  <c r="X8" i="7"/>
  <c r="G8" i="14"/>
  <c r="Z8" i="8"/>
  <c r="H8" i="14"/>
  <c r="X8" i="9"/>
  <c r="I8" i="14"/>
  <c r="X8" i="10"/>
  <c r="J8" i="14"/>
  <c r="W8" i="11"/>
  <c r="K8" i="14"/>
  <c r="Y8" i="12"/>
  <c r="L8" i="14"/>
  <c r="X8" i="13"/>
  <c r="M8" i="14"/>
  <c r="W8" i="4"/>
  <c r="D8" i="14"/>
  <c r="N8" i="14"/>
  <c r="Y9" i="1"/>
  <c r="B9" i="14"/>
  <c r="W9" i="3"/>
  <c r="C9" i="14"/>
  <c r="Y9" i="5"/>
  <c r="E9" i="14"/>
  <c r="Y9" i="6"/>
  <c r="F9" i="14"/>
  <c r="X9" i="7"/>
  <c r="G9" i="14"/>
  <c r="Z9" i="8"/>
  <c r="H9" i="14"/>
  <c r="X9" i="9"/>
  <c r="I9" i="14"/>
  <c r="X9" i="10"/>
  <c r="J9" i="14"/>
  <c r="W9" i="11"/>
  <c r="K9" i="14"/>
  <c r="Y9" i="12"/>
  <c r="L9" i="14"/>
  <c r="X9" i="13"/>
  <c r="M9" i="14"/>
  <c r="W9" i="4"/>
  <c r="D9" i="14"/>
  <c r="N9" i="14"/>
  <c r="Y10" i="1"/>
  <c r="B10" i="14"/>
  <c r="W10" i="3"/>
  <c r="C10" i="14"/>
  <c r="Y10" i="5"/>
  <c r="E10" i="14"/>
  <c r="Y10" i="6"/>
  <c r="F10" i="14"/>
  <c r="X10" i="7"/>
  <c r="G10" i="14"/>
  <c r="Z10" i="8"/>
  <c r="H10" i="14"/>
  <c r="X10" i="9"/>
  <c r="I10" i="14"/>
  <c r="X10" i="10"/>
  <c r="J10" i="14"/>
  <c r="W10" i="11"/>
  <c r="K10" i="14"/>
  <c r="Y10" i="12"/>
  <c r="L10" i="14"/>
  <c r="X10" i="13"/>
  <c r="M10" i="14"/>
  <c r="W10" i="4"/>
  <c r="D10" i="14"/>
  <c r="N10" i="14"/>
  <c r="Y11" i="1"/>
  <c r="B11" i="14"/>
  <c r="W11" i="3"/>
  <c r="C11" i="14"/>
  <c r="Y11" i="5"/>
  <c r="E11" i="14"/>
  <c r="Y11" i="6"/>
  <c r="F11" i="14"/>
  <c r="X11" i="7"/>
  <c r="G11" i="14"/>
  <c r="Z11" i="8"/>
  <c r="H11" i="14"/>
  <c r="X11" i="9"/>
  <c r="I11" i="14"/>
  <c r="X11" i="10"/>
  <c r="J11" i="14"/>
  <c r="W11" i="11"/>
  <c r="K11" i="14"/>
  <c r="Y11" i="12"/>
  <c r="L11" i="14"/>
  <c r="X11" i="13"/>
  <c r="M11" i="14"/>
  <c r="W11" i="4"/>
  <c r="D11" i="14"/>
  <c r="N11" i="14"/>
  <c r="Y12" i="1"/>
  <c r="B12" i="14"/>
  <c r="W12" i="3"/>
  <c r="C12" i="14"/>
  <c r="Y12" i="5"/>
  <c r="E12" i="14"/>
  <c r="Y12" i="6"/>
  <c r="F12" i="14"/>
  <c r="X12" i="7"/>
  <c r="G12" i="14"/>
  <c r="Z12" i="8"/>
  <c r="H12" i="14"/>
  <c r="X12" i="9"/>
  <c r="I12" i="14"/>
  <c r="X12" i="10"/>
  <c r="J12" i="14"/>
  <c r="W12" i="11"/>
  <c r="K12" i="14"/>
  <c r="Y12" i="12"/>
  <c r="L12" i="14"/>
  <c r="X12" i="13"/>
  <c r="M12" i="14"/>
  <c r="W12" i="4"/>
  <c r="D12" i="14"/>
  <c r="N12" i="14"/>
  <c r="Y13" i="1"/>
  <c r="B13" i="14"/>
  <c r="W13" i="3"/>
  <c r="C13" i="14"/>
  <c r="Y13" i="5"/>
  <c r="E13" i="14"/>
  <c r="Y13" i="6"/>
  <c r="F13" i="14"/>
  <c r="X13" i="7"/>
  <c r="G13" i="14"/>
  <c r="Z13" i="8"/>
  <c r="H13" i="14"/>
  <c r="X13" i="9"/>
  <c r="I13" i="14"/>
  <c r="X13" i="10"/>
  <c r="J13" i="14"/>
  <c r="W13" i="11"/>
  <c r="K13" i="14"/>
  <c r="Y13" i="12"/>
  <c r="L13" i="14"/>
  <c r="X13" i="13"/>
  <c r="M13" i="14"/>
  <c r="W13" i="4"/>
  <c r="D13" i="14"/>
  <c r="N13" i="14"/>
  <c r="Y14" i="1"/>
  <c r="B14" i="14"/>
  <c r="W14" i="3"/>
  <c r="C14" i="14"/>
  <c r="Y14" i="5"/>
  <c r="E14" i="14"/>
  <c r="Y14" i="6"/>
  <c r="F14" i="14"/>
  <c r="X14" i="7"/>
  <c r="G14" i="14"/>
  <c r="Z14" i="8"/>
  <c r="H14" i="14"/>
  <c r="X14" i="9"/>
  <c r="I14" i="14"/>
  <c r="X14" i="10"/>
  <c r="J14" i="14"/>
  <c r="W14" i="11"/>
  <c r="K14" i="14"/>
  <c r="Y14" i="12"/>
  <c r="L14" i="14"/>
  <c r="X14" i="13"/>
  <c r="M14" i="14"/>
  <c r="W14" i="4"/>
  <c r="D14" i="14"/>
  <c r="N14" i="14"/>
  <c r="Y15" i="1"/>
  <c r="B15" i="14"/>
  <c r="W15" i="3"/>
  <c r="C15" i="14"/>
  <c r="Y15" i="5"/>
  <c r="E15" i="14"/>
  <c r="Y15" i="6"/>
  <c r="F15" i="14"/>
  <c r="X15" i="7"/>
  <c r="G15" i="14"/>
  <c r="Z15" i="8"/>
  <c r="H15" i="14"/>
  <c r="X15" i="9"/>
  <c r="I15" i="14"/>
  <c r="X16" i="10"/>
  <c r="J15" i="14"/>
  <c r="W15" i="11"/>
  <c r="K15" i="14"/>
  <c r="Y15" i="12"/>
  <c r="L15" i="14"/>
  <c r="X15" i="13"/>
  <c r="M15" i="14"/>
  <c r="W15" i="4"/>
  <c r="D15" i="14"/>
  <c r="N15" i="14"/>
  <c r="Y16" i="1"/>
  <c r="B16" i="14"/>
  <c r="W16" i="3"/>
  <c r="C16" i="14"/>
  <c r="Y16" i="5"/>
  <c r="E16" i="14"/>
  <c r="Y16" i="6"/>
  <c r="F16" i="14"/>
  <c r="X16" i="7"/>
  <c r="G16" i="14"/>
  <c r="Z16" i="8"/>
  <c r="H16" i="14"/>
  <c r="X16" i="9"/>
  <c r="I16" i="14"/>
  <c r="J16" i="14"/>
  <c r="W16" i="11"/>
  <c r="K16" i="14"/>
  <c r="Y16" i="12"/>
  <c r="L16" i="14"/>
  <c r="X16" i="13"/>
  <c r="M16" i="14"/>
  <c r="W16" i="4"/>
  <c r="D16" i="14"/>
  <c r="N16" i="14"/>
  <c r="Y17" i="1"/>
  <c r="B17" i="14"/>
  <c r="W17" i="3"/>
  <c r="C17" i="14"/>
  <c r="Y17" i="5"/>
  <c r="E17" i="14"/>
  <c r="Y17" i="6"/>
  <c r="F17" i="14"/>
  <c r="X17" i="7"/>
  <c r="G17" i="14"/>
  <c r="Z17" i="8"/>
  <c r="H17" i="14"/>
  <c r="X17" i="9"/>
  <c r="I17" i="14"/>
  <c r="X18" i="10"/>
  <c r="J17" i="14"/>
  <c r="W17" i="11"/>
  <c r="K17" i="14"/>
  <c r="Y17" i="12"/>
  <c r="L17" i="14"/>
  <c r="X17" i="13"/>
  <c r="M17" i="14"/>
  <c r="W17" i="4"/>
  <c r="D17" i="14"/>
  <c r="N17" i="14"/>
  <c r="Y18" i="1"/>
  <c r="B18" i="14"/>
  <c r="W18" i="3"/>
  <c r="C18" i="14"/>
  <c r="Y18" i="5"/>
  <c r="E18" i="14"/>
  <c r="Y18" i="6"/>
  <c r="F18" i="14"/>
  <c r="X18" i="7"/>
  <c r="G18" i="14"/>
  <c r="Z18" i="8"/>
  <c r="H18" i="14"/>
  <c r="X18" i="9"/>
  <c r="I18" i="14"/>
  <c r="X19" i="10"/>
  <c r="J18" i="14"/>
  <c r="W18" i="11"/>
  <c r="K18" i="14"/>
  <c r="Y18" i="12"/>
  <c r="L18" i="14"/>
  <c r="X18" i="13"/>
  <c r="M18" i="14"/>
  <c r="W18" i="4"/>
  <c r="D18" i="14"/>
  <c r="N18" i="14"/>
  <c r="Y19" i="1"/>
  <c r="B19" i="14"/>
  <c r="W19" i="3"/>
  <c r="C19" i="14"/>
  <c r="Y19" i="5"/>
  <c r="E19" i="14"/>
  <c r="Y19" i="6"/>
  <c r="F19" i="14"/>
  <c r="X19" i="7"/>
  <c r="G19" i="14"/>
  <c r="Z19" i="8"/>
  <c r="H19" i="14"/>
  <c r="X19" i="9"/>
  <c r="I19" i="14"/>
  <c r="X20" i="10"/>
  <c r="J19" i="14"/>
  <c r="W19" i="11"/>
  <c r="K19" i="14"/>
  <c r="Y19" i="12"/>
  <c r="L19" i="14"/>
  <c r="X19" i="13"/>
  <c r="M19" i="14"/>
  <c r="W19" i="4"/>
  <c r="D19" i="14"/>
  <c r="N19" i="14"/>
  <c r="Y20" i="1"/>
  <c r="B20" i="14"/>
  <c r="W20" i="3"/>
  <c r="C20" i="14"/>
  <c r="Y20" i="5"/>
  <c r="E20" i="14"/>
  <c r="Y20" i="6"/>
  <c r="F20" i="14"/>
  <c r="X20" i="7"/>
  <c r="G20" i="14"/>
  <c r="Z20" i="8"/>
  <c r="H20" i="14"/>
  <c r="X20" i="9"/>
  <c r="I20" i="14"/>
  <c r="X21" i="10"/>
  <c r="J20" i="14"/>
  <c r="W20" i="11"/>
  <c r="K20" i="14"/>
  <c r="Y20" i="12"/>
  <c r="L20" i="14"/>
  <c r="X20" i="13"/>
  <c r="M20" i="14"/>
  <c r="W20" i="4"/>
  <c r="D20" i="14"/>
  <c r="N20" i="14"/>
  <c r="Y21" i="1"/>
  <c r="B21" i="14"/>
  <c r="W21" i="3"/>
  <c r="C21" i="14"/>
  <c r="Y21" i="5"/>
  <c r="E21" i="14"/>
  <c r="Y21" i="6"/>
  <c r="F21" i="14"/>
  <c r="X21" i="7"/>
  <c r="G21" i="14"/>
  <c r="Z21" i="8"/>
  <c r="H21" i="14"/>
  <c r="X21" i="9"/>
  <c r="I21" i="14"/>
  <c r="X22" i="10"/>
  <c r="J21" i="14"/>
  <c r="W21" i="11"/>
  <c r="K21" i="14"/>
  <c r="Y21" i="12"/>
  <c r="L21" i="14"/>
  <c r="X21" i="13"/>
  <c r="M21" i="14"/>
  <c r="W21" i="4"/>
  <c r="D21" i="14"/>
  <c r="N21" i="14"/>
  <c r="Y22" i="1"/>
  <c r="B22" i="14"/>
  <c r="W22" i="3"/>
  <c r="C22" i="14"/>
  <c r="Y22" i="5"/>
  <c r="E22" i="14"/>
  <c r="Y22" i="6"/>
  <c r="F22" i="14"/>
  <c r="X22" i="7"/>
  <c r="G22" i="14"/>
  <c r="Z22" i="8"/>
  <c r="H22" i="14"/>
  <c r="X22" i="9"/>
  <c r="I22" i="14"/>
  <c r="X23" i="10"/>
  <c r="J22" i="14"/>
  <c r="W22" i="11"/>
  <c r="K22" i="14"/>
  <c r="Y22" i="12"/>
  <c r="L22" i="14"/>
  <c r="X22" i="13"/>
  <c r="M22" i="14"/>
  <c r="W22" i="4"/>
  <c r="D22" i="14"/>
  <c r="N22" i="14"/>
  <c r="Y23" i="1"/>
  <c r="B23" i="14"/>
  <c r="W23" i="3"/>
  <c r="C23" i="14"/>
  <c r="Y23" i="5"/>
  <c r="E23" i="14"/>
  <c r="Y23" i="6"/>
  <c r="F23" i="14"/>
  <c r="X23" i="7"/>
  <c r="G23" i="14"/>
  <c r="Z23" i="8"/>
  <c r="H23" i="14"/>
  <c r="X23" i="9"/>
  <c r="I23" i="14"/>
  <c r="X24" i="10"/>
  <c r="J23" i="14"/>
  <c r="W23" i="11"/>
  <c r="K23" i="14"/>
  <c r="Y23" i="12"/>
  <c r="L23" i="14"/>
  <c r="X23" i="13"/>
  <c r="M23" i="14"/>
  <c r="W23" i="4"/>
  <c r="D23" i="14"/>
  <c r="N23" i="14"/>
  <c r="Y24" i="1"/>
  <c r="B24" i="14"/>
  <c r="W24" i="3"/>
  <c r="C24" i="14"/>
  <c r="Y24" i="5"/>
  <c r="E24" i="14"/>
  <c r="Y24" i="6"/>
  <c r="F24" i="14"/>
  <c r="X24" i="7"/>
  <c r="G24" i="14"/>
  <c r="Z24" i="8"/>
  <c r="H24" i="14"/>
  <c r="X24" i="9"/>
  <c r="I24" i="14"/>
  <c r="X25" i="10"/>
  <c r="J24" i="14"/>
  <c r="W24" i="11"/>
  <c r="K24" i="14"/>
  <c r="Y24" i="12"/>
  <c r="L24" i="14"/>
  <c r="X24" i="13"/>
  <c r="M24" i="14"/>
  <c r="W24" i="4"/>
  <c r="D24" i="14"/>
  <c r="N24" i="14"/>
  <c r="Y25" i="1"/>
  <c r="B25" i="14"/>
  <c r="W25" i="3"/>
  <c r="C25" i="14"/>
  <c r="Y25" i="5"/>
  <c r="E25" i="14"/>
  <c r="Y25" i="6"/>
  <c r="F25" i="14"/>
  <c r="X25" i="7"/>
  <c r="G25" i="14"/>
  <c r="Z25" i="8"/>
  <c r="H25" i="14"/>
  <c r="X25" i="9"/>
  <c r="I25" i="14"/>
  <c r="X26" i="10"/>
  <c r="J25" i="14"/>
  <c r="W25" i="11"/>
  <c r="K25" i="14"/>
  <c r="Y25" i="12"/>
  <c r="L25" i="14"/>
  <c r="X25" i="13"/>
  <c r="M25" i="14"/>
  <c r="W25" i="4"/>
  <c r="D25" i="14"/>
  <c r="N25" i="14"/>
  <c r="Y26" i="1"/>
  <c r="B26" i="14"/>
  <c r="W26" i="3"/>
  <c r="C26" i="14"/>
  <c r="Y26" i="5"/>
  <c r="E26" i="14"/>
  <c r="Y26" i="6"/>
  <c r="F26" i="14"/>
  <c r="X26" i="7"/>
  <c r="G26" i="14"/>
  <c r="Z26" i="8"/>
  <c r="H26" i="14"/>
  <c r="X26" i="9"/>
  <c r="I26" i="14"/>
  <c r="X27" i="10"/>
  <c r="J26" i="14"/>
  <c r="W26" i="11"/>
  <c r="K26" i="14"/>
  <c r="Y26" i="12"/>
  <c r="L26" i="14"/>
  <c r="X26" i="13"/>
  <c r="M26" i="14"/>
  <c r="W26" i="4"/>
  <c r="D26" i="14"/>
  <c r="N26" i="14"/>
  <c r="Y27" i="1"/>
  <c r="B27" i="14"/>
  <c r="W27" i="3"/>
  <c r="C27" i="14"/>
  <c r="Y27" i="5"/>
  <c r="E27" i="14"/>
  <c r="Y27" i="6"/>
  <c r="F27" i="14"/>
  <c r="X27" i="7"/>
  <c r="G27" i="14"/>
  <c r="Z27" i="8"/>
  <c r="H27" i="14"/>
  <c r="X27" i="9"/>
  <c r="I27" i="14"/>
  <c r="X28" i="10"/>
  <c r="J27" i="14"/>
  <c r="W27" i="11"/>
  <c r="K27" i="14"/>
  <c r="Y27" i="12"/>
  <c r="L27" i="14"/>
  <c r="X27" i="13"/>
  <c r="M27" i="14"/>
  <c r="W27" i="4"/>
  <c r="D27" i="14"/>
  <c r="N27" i="14"/>
  <c r="Y28" i="1"/>
  <c r="B28" i="14"/>
  <c r="W28" i="3"/>
  <c r="C28" i="14"/>
  <c r="Y28" i="5"/>
  <c r="E28" i="14"/>
  <c r="Y28" i="6"/>
  <c r="F28" i="14"/>
  <c r="X28" i="7"/>
  <c r="G28" i="14"/>
  <c r="Z28" i="8"/>
  <c r="H28" i="14"/>
  <c r="X28" i="9"/>
  <c r="I28" i="14"/>
  <c r="X29" i="10"/>
  <c r="J28" i="14"/>
  <c r="W28" i="11"/>
  <c r="K28" i="14"/>
  <c r="Y28" i="12"/>
  <c r="L28" i="14"/>
  <c r="X28" i="13"/>
  <c r="M28" i="14"/>
  <c r="W28" i="4"/>
  <c r="D28" i="14"/>
  <c r="N28" i="14"/>
  <c r="Y29" i="1"/>
  <c r="B29" i="14"/>
  <c r="W29" i="3"/>
  <c r="C29" i="14"/>
  <c r="Y29" i="5"/>
  <c r="E29" i="14"/>
  <c r="Y29" i="6"/>
  <c r="F29" i="14"/>
  <c r="X29" i="7"/>
  <c r="G29" i="14"/>
  <c r="Z29" i="8"/>
  <c r="H29" i="14"/>
  <c r="X29" i="9"/>
  <c r="I29" i="14"/>
  <c r="X30" i="10"/>
  <c r="J29" i="14"/>
  <c r="W29" i="11"/>
  <c r="K29" i="14"/>
  <c r="Y29" i="12"/>
  <c r="L29" i="14"/>
  <c r="X29" i="13"/>
  <c r="M29" i="14"/>
  <c r="W29" i="4"/>
  <c r="D29" i="14"/>
  <c r="N29" i="14"/>
  <c r="Y30" i="1"/>
  <c r="B30" i="14"/>
  <c r="W30" i="3"/>
  <c r="C30" i="14"/>
  <c r="Y30" i="5"/>
  <c r="E30" i="14"/>
  <c r="Y30" i="6"/>
  <c r="F30" i="14"/>
  <c r="X30" i="7"/>
  <c r="G30" i="14"/>
  <c r="Z30" i="8"/>
  <c r="H30" i="14"/>
  <c r="X30" i="9"/>
  <c r="I30" i="14"/>
  <c r="X31" i="10"/>
  <c r="J30" i="14"/>
  <c r="W30" i="11"/>
  <c r="K30" i="14"/>
  <c r="Y30" i="12"/>
  <c r="L30" i="14"/>
  <c r="X30" i="13"/>
  <c r="M30" i="14"/>
  <c r="W30" i="4"/>
  <c r="D30" i="14"/>
  <c r="N30" i="14"/>
  <c r="Y31" i="1"/>
  <c r="B31" i="14"/>
  <c r="W31" i="3"/>
  <c r="C31" i="14"/>
  <c r="Y31" i="5"/>
  <c r="E31" i="14"/>
  <c r="Y31" i="6"/>
  <c r="F31" i="14"/>
  <c r="X31" i="7"/>
  <c r="G31" i="14"/>
  <c r="Z31" i="8"/>
  <c r="H31" i="14"/>
  <c r="X31" i="9"/>
  <c r="I31" i="14"/>
  <c r="X32" i="10"/>
  <c r="J31" i="14"/>
  <c r="W31" i="11"/>
  <c r="K31" i="14"/>
  <c r="Y31" i="12"/>
  <c r="L31" i="14"/>
  <c r="X31" i="13"/>
  <c r="M31" i="14"/>
  <c r="W31" i="4"/>
  <c r="D31" i="14"/>
  <c r="N31" i="14"/>
  <c r="Y32" i="1"/>
  <c r="B32" i="14"/>
  <c r="W32" i="3"/>
  <c r="C32" i="14"/>
  <c r="Y32" i="5"/>
  <c r="E32" i="14"/>
  <c r="Y32" i="6"/>
  <c r="F32" i="14"/>
  <c r="X32" i="7"/>
  <c r="G32" i="14"/>
  <c r="Z32" i="8"/>
  <c r="H32" i="14"/>
  <c r="X32" i="9"/>
  <c r="I32" i="14"/>
  <c r="X33" i="10"/>
  <c r="J32" i="14"/>
  <c r="W32" i="11"/>
  <c r="K32" i="14"/>
  <c r="Y32" i="12"/>
  <c r="L32" i="14"/>
  <c r="X32" i="13"/>
  <c r="M32" i="14"/>
  <c r="W32" i="4"/>
  <c r="D32" i="14"/>
  <c r="N32" i="14"/>
  <c r="Y33" i="1"/>
  <c r="B33" i="14"/>
  <c r="W33" i="3"/>
  <c r="C33" i="14"/>
  <c r="Y33" i="5"/>
  <c r="E33" i="14"/>
  <c r="Y33" i="6"/>
  <c r="F33" i="14"/>
  <c r="X33" i="7"/>
  <c r="G33" i="14"/>
  <c r="Z33" i="8"/>
  <c r="H33" i="14"/>
  <c r="X33" i="9"/>
  <c r="I33" i="14"/>
  <c r="X34" i="10"/>
  <c r="J33" i="14"/>
  <c r="W33" i="11"/>
  <c r="K33" i="14"/>
  <c r="Y33" i="12"/>
  <c r="L33" i="14"/>
  <c r="X33" i="13"/>
  <c r="M33" i="14"/>
  <c r="W33" i="4"/>
  <c r="D33" i="14"/>
  <c r="N33" i="14"/>
  <c r="Y34" i="1"/>
  <c r="B34" i="14"/>
  <c r="W34" i="3"/>
  <c r="C34" i="14"/>
  <c r="Y34" i="5"/>
  <c r="E34" i="14"/>
  <c r="Y34" i="6"/>
  <c r="F34" i="14"/>
  <c r="X34" i="7"/>
  <c r="G34" i="14"/>
  <c r="Z34" i="8"/>
  <c r="H34" i="14"/>
  <c r="X34" i="9"/>
  <c r="I34" i="14"/>
  <c r="X35" i="10"/>
  <c r="J34" i="14"/>
  <c r="W34" i="11"/>
  <c r="K34" i="14"/>
  <c r="Y34" i="12"/>
  <c r="L34" i="14"/>
  <c r="X34" i="13"/>
  <c r="M34" i="14"/>
  <c r="W34" i="4"/>
  <c r="D34" i="14"/>
  <c r="N34" i="14"/>
  <c r="Y35" i="1"/>
  <c r="B35" i="14"/>
  <c r="W35" i="3"/>
  <c r="C35" i="14"/>
  <c r="Y35" i="5"/>
  <c r="E35" i="14"/>
  <c r="Y35" i="6"/>
  <c r="F35" i="14"/>
  <c r="X35" i="7"/>
  <c r="G35" i="14"/>
  <c r="Z35" i="8"/>
  <c r="H35" i="14"/>
  <c r="X35" i="9"/>
  <c r="I35" i="14"/>
  <c r="X36" i="10"/>
  <c r="J35" i="14"/>
  <c r="W35" i="11"/>
  <c r="K35" i="14"/>
  <c r="Y35" i="12"/>
  <c r="L35" i="14"/>
  <c r="X35" i="13"/>
  <c r="M35" i="14"/>
  <c r="W35" i="4"/>
  <c r="D35" i="14"/>
  <c r="N35" i="14"/>
  <c r="Y36" i="1"/>
  <c r="B36" i="14"/>
  <c r="W36" i="3"/>
  <c r="C36" i="14"/>
  <c r="Y36" i="5"/>
  <c r="E36" i="14"/>
  <c r="Y36" i="6"/>
  <c r="F36" i="14"/>
  <c r="X36" i="7"/>
  <c r="G36" i="14"/>
  <c r="Z36" i="8"/>
  <c r="H36" i="14"/>
  <c r="X36" i="9"/>
  <c r="I36" i="14"/>
  <c r="J36" i="14"/>
  <c r="W36" i="11"/>
  <c r="K36" i="14"/>
  <c r="Y36" i="12"/>
  <c r="L36" i="14"/>
  <c r="X36" i="13"/>
  <c r="M36" i="14"/>
  <c r="W36" i="4"/>
  <c r="D36" i="14"/>
  <c r="N36" i="14"/>
  <c r="Y37" i="1"/>
  <c r="B37" i="14"/>
  <c r="W37" i="3"/>
  <c r="C37" i="14"/>
  <c r="Y37" i="5"/>
  <c r="E37" i="14"/>
  <c r="Y37" i="6"/>
  <c r="F37" i="14"/>
  <c r="X37" i="7"/>
  <c r="G37" i="14"/>
  <c r="Z37" i="8"/>
  <c r="H37" i="14"/>
  <c r="X37" i="9"/>
  <c r="I37" i="14"/>
  <c r="X37" i="10"/>
  <c r="J37" i="14"/>
  <c r="W37" i="11"/>
  <c r="K37" i="14"/>
  <c r="Y37" i="12"/>
  <c r="L37" i="14"/>
  <c r="X37" i="13"/>
  <c r="M37" i="14"/>
  <c r="W37" i="4"/>
  <c r="D37" i="14"/>
  <c r="N37" i="14"/>
  <c r="Y38" i="1"/>
  <c r="B38" i="14"/>
  <c r="W38" i="3"/>
  <c r="C38" i="14"/>
  <c r="Y38" i="5"/>
  <c r="E38" i="14"/>
  <c r="Y38" i="6"/>
  <c r="F38" i="14"/>
  <c r="X38" i="7"/>
  <c r="G38" i="14"/>
  <c r="Z38" i="8"/>
  <c r="H38" i="14"/>
  <c r="X38" i="9"/>
  <c r="I38" i="14"/>
  <c r="X38" i="10"/>
  <c r="J38" i="14"/>
  <c r="W38" i="11"/>
  <c r="K38" i="14"/>
  <c r="Y38" i="12"/>
  <c r="L38" i="14"/>
  <c r="X38" i="13"/>
  <c r="M38" i="14"/>
  <c r="W38" i="4"/>
  <c r="D38" i="14"/>
  <c r="N38" i="14"/>
  <c r="Y39" i="1"/>
  <c r="B39" i="14"/>
  <c r="W39" i="3"/>
  <c r="C39" i="14"/>
  <c r="Y39" i="5"/>
  <c r="E39" i="14"/>
  <c r="Y39" i="6"/>
  <c r="F39" i="14"/>
  <c r="X39" i="7"/>
  <c r="G39" i="14"/>
  <c r="Z39" i="8"/>
  <c r="H39" i="14"/>
  <c r="X39" i="9"/>
  <c r="I39" i="14"/>
  <c r="X39" i="10"/>
  <c r="J39" i="14"/>
  <c r="W39" i="11"/>
  <c r="K39" i="14"/>
  <c r="Y39" i="12"/>
  <c r="L39" i="14"/>
  <c r="X39" i="13"/>
  <c r="M39" i="14"/>
  <c r="W39" i="4"/>
  <c r="D39" i="14"/>
  <c r="N39" i="14"/>
  <c r="Y40" i="1"/>
  <c r="B40" i="14"/>
  <c r="W40" i="3"/>
  <c r="C40" i="14"/>
  <c r="Y40" i="5"/>
  <c r="E40" i="14"/>
  <c r="Y40" i="6"/>
  <c r="F40" i="14"/>
  <c r="X40" i="7"/>
  <c r="G40" i="14"/>
  <c r="Z40" i="8"/>
  <c r="H40" i="14"/>
  <c r="X40" i="9"/>
  <c r="I40" i="14"/>
  <c r="X40" i="10"/>
  <c r="J40" i="14"/>
  <c r="W40" i="11"/>
  <c r="K40" i="14"/>
  <c r="Y40" i="12"/>
  <c r="L40" i="14"/>
  <c r="X40" i="13"/>
  <c r="M40" i="14"/>
  <c r="W40" i="4"/>
  <c r="D40" i="14"/>
  <c r="N40" i="14"/>
  <c r="Y41" i="1"/>
  <c r="B41" i="14"/>
  <c r="W41" i="3"/>
  <c r="C41" i="14"/>
  <c r="Y41" i="5"/>
  <c r="E41" i="14"/>
  <c r="Y41" i="6"/>
  <c r="F41" i="14"/>
  <c r="X41" i="7"/>
  <c r="G41" i="14"/>
  <c r="Z41" i="8"/>
  <c r="H41" i="14"/>
  <c r="X41" i="9"/>
  <c r="I41" i="14"/>
  <c r="X41" i="10"/>
  <c r="J41" i="14"/>
  <c r="W41" i="11"/>
  <c r="K41" i="14"/>
  <c r="Y41" i="12"/>
  <c r="L41" i="14"/>
  <c r="X41" i="13"/>
  <c r="M41" i="14"/>
  <c r="W41" i="4"/>
  <c r="D41" i="14"/>
  <c r="N41" i="14"/>
  <c r="Y42" i="1"/>
  <c r="B42" i="14"/>
  <c r="W42" i="3"/>
  <c r="C42" i="14"/>
  <c r="Y42" i="5"/>
  <c r="E42" i="14"/>
  <c r="Y42" i="6"/>
  <c r="F42" i="14"/>
  <c r="X42" i="7"/>
  <c r="G42" i="14"/>
  <c r="Z42" i="8"/>
  <c r="H42" i="14"/>
  <c r="X42" i="9"/>
  <c r="I42" i="14"/>
  <c r="X42" i="10"/>
  <c r="J42" i="14"/>
  <c r="W42" i="11"/>
  <c r="K42" i="14"/>
  <c r="Y42" i="12"/>
  <c r="L42" i="14"/>
  <c r="X42" i="13"/>
  <c r="M42" i="14"/>
  <c r="W42" i="4"/>
  <c r="D42" i="14"/>
  <c r="N42" i="14"/>
  <c r="Y43" i="1"/>
  <c r="B43" i="14"/>
  <c r="W43" i="3"/>
  <c r="C43" i="14"/>
  <c r="Y43" i="5"/>
  <c r="E43" i="14"/>
  <c r="Y43" i="6"/>
  <c r="F43" i="14"/>
  <c r="X43" i="7"/>
  <c r="G43" i="14"/>
  <c r="Z43" i="8"/>
  <c r="H43" i="14"/>
  <c r="X43" i="9"/>
  <c r="I43" i="14"/>
  <c r="X43" i="10"/>
  <c r="J43" i="14"/>
  <c r="W43" i="11"/>
  <c r="K43" i="14"/>
  <c r="Y43" i="12"/>
  <c r="L43" i="14"/>
  <c r="X43" i="13"/>
  <c r="M43" i="14"/>
  <c r="W43" i="4"/>
  <c r="D43" i="14"/>
  <c r="N43" i="14"/>
  <c r="Y44" i="1"/>
  <c r="B44" i="14"/>
  <c r="W44" i="3"/>
  <c r="C44" i="14"/>
  <c r="Y44" i="5"/>
  <c r="E44" i="14"/>
  <c r="Y44" i="6"/>
  <c r="F44" i="14"/>
  <c r="X44" i="7"/>
  <c r="G44" i="14"/>
  <c r="Z44" i="8"/>
  <c r="H44" i="14"/>
  <c r="X44" i="9"/>
  <c r="I44" i="14"/>
  <c r="X44" i="10"/>
  <c r="J44" i="14"/>
  <c r="W44" i="11"/>
  <c r="K44" i="14"/>
  <c r="Y44" i="12"/>
  <c r="L44" i="14"/>
  <c r="X44" i="13"/>
  <c r="M44" i="14"/>
  <c r="W44" i="4"/>
  <c r="D44" i="14"/>
  <c r="N44" i="14"/>
  <c r="Y45" i="1"/>
  <c r="B45" i="14"/>
  <c r="W45" i="3"/>
  <c r="C45" i="14"/>
  <c r="Y45" i="5"/>
  <c r="E45" i="14"/>
  <c r="Y45" i="6"/>
  <c r="F45" i="14"/>
  <c r="X45" i="7"/>
  <c r="G45" i="14"/>
  <c r="Z45" i="8"/>
  <c r="H45" i="14"/>
  <c r="X45" i="9"/>
  <c r="I45" i="14"/>
  <c r="X45" i="10"/>
  <c r="J45" i="14"/>
  <c r="W45" i="11"/>
  <c r="K45" i="14"/>
  <c r="Y45" i="12"/>
  <c r="L45" i="14"/>
  <c r="X45" i="13"/>
  <c r="M45" i="14"/>
  <c r="W45" i="4"/>
  <c r="D45" i="14"/>
  <c r="N45" i="14"/>
  <c r="Y46" i="1"/>
  <c r="B46" i="14"/>
  <c r="W46" i="3"/>
  <c r="C46" i="14"/>
  <c r="Y46" i="5"/>
  <c r="E46" i="14"/>
  <c r="Y46" i="6"/>
  <c r="F46" i="14"/>
  <c r="X46" i="7"/>
  <c r="G46" i="14"/>
  <c r="Z46" i="8"/>
  <c r="H46" i="14"/>
  <c r="X46" i="9"/>
  <c r="I46" i="14"/>
  <c r="X46" i="10"/>
  <c r="J46" i="14"/>
  <c r="W46" i="11"/>
  <c r="K46" i="14"/>
  <c r="Y46" i="12"/>
  <c r="L46" i="14"/>
  <c r="X46" i="13"/>
  <c r="M46" i="14"/>
  <c r="W46" i="4"/>
  <c r="D46" i="14"/>
  <c r="N46" i="14"/>
  <c r="Y47" i="1"/>
  <c r="B47" i="14"/>
  <c r="W47" i="3"/>
  <c r="C47" i="14"/>
  <c r="Y47" i="5"/>
  <c r="E47" i="14"/>
  <c r="Y47" i="6"/>
  <c r="F47" i="14"/>
  <c r="X47" i="7"/>
  <c r="G47" i="14"/>
  <c r="Z47" i="8"/>
  <c r="H47" i="14"/>
  <c r="X47" i="9"/>
  <c r="I47" i="14"/>
  <c r="X47" i="10"/>
  <c r="J47" i="14"/>
  <c r="W47" i="11"/>
  <c r="K47" i="14"/>
  <c r="Y47" i="12"/>
  <c r="L47" i="14"/>
  <c r="X47" i="13"/>
  <c r="M47" i="14"/>
  <c r="W47" i="4"/>
  <c r="D47" i="14"/>
  <c r="N47" i="14"/>
  <c r="Y48" i="1"/>
  <c r="B48" i="14"/>
  <c r="W48" i="3"/>
  <c r="C48" i="14"/>
  <c r="Y48" i="5"/>
  <c r="E48" i="14"/>
  <c r="Y48" i="6"/>
  <c r="F48" i="14"/>
  <c r="X48" i="7"/>
  <c r="G48" i="14"/>
  <c r="Z48" i="8"/>
  <c r="H48" i="14"/>
  <c r="X48" i="9"/>
  <c r="I48" i="14"/>
  <c r="X48" i="10"/>
  <c r="J48" i="14"/>
  <c r="W48" i="11"/>
  <c r="K48" i="14"/>
  <c r="Y48" i="12"/>
  <c r="L48" i="14"/>
  <c r="X48" i="13"/>
  <c r="M48" i="14"/>
  <c r="W48" i="4"/>
  <c r="D48" i="14"/>
  <c r="N48" i="14"/>
  <c r="Y49" i="1"/>
  <c r="B49" i="14"/>
  <c r="W49" i="3"/>
  <c r="C49" i="14"/>
  <c r="Y49" i="5"/>
  <c r="E49" i="14"/>
  <c r="Y49" i="6"/>
  <c r="F49" i="14"/>
  <c r="X49" i="7"/>
  <c r="G49" i="14"/>
  <c r="Z49" i="8"/>
  <c r="H49" i="14"/>
  <c r="X49" i="9"/>
  <c r="I49" i="14"/>
  <c r="X49" i="10"/>
  <c r="J49" i="14"/>
  <c r="W49" i="11"/>
  <c r="K49" i="14"/>
  <c r="Y49" i="12"/>
  <c r="L49" i="14"/>
  <c r="X49" i="13"/>
  <c r="M49" i="14"/>
  <c r="W49" i="4"/>
  <c r="D49" i="14"/>
  <c r="N49" i="14"/>
  <c r="Y50" i="1"/>
  <c r="B50" i="14"/>
  <c r="W50" i="3"/>
  <c r="C50" i="14"/>
  <c r="Y50" i="5"/>
  <c r="E50" i="14"/>
  <c r="Y50" i="6"/>
  <c r="F50" i="14"/>
  <c r="X50" i="7"/>
  <c r="G50" i="14"/>
  <c r="Z50" i="8"/>
  <c r="H50" i="14"/>
  <c r="X50" i="9"/>
  <c r="I50" i="14"/>
  <c r="X50" i="10"/>
  <c r="J50" i="14"/>
  <c r="W50" i="11"/>
  <c r="K50" i="14"/>
  <c r="Y50" i="12"/>
  <c r="L50" i="14"/>
  <c r="X50" i="13"/>
  <c r="M50" i="14"/>
  <c r="W50" i="4"/>
  <c r="D50" i="14"/>
  <c r="N50" i="14"/>
  <c r="Y51" i="1"/>
  <c r="B51" i="14"/>
  <c r="W51" i="3"/>
  <c r="C51" i="14"/>
  <c r="Y51" i="5"/>
  <c r="E51" i="14"/>
  <c r="Y51" i="6"/>
  <c r="F51" i="14"/>
  <c r="X51" i="7"/>
  <c r="G51" i="14"/>
  <c r="Z51" i="8"/>
  <c r="H51" i="14"/>
  <c r="X51" i="9"/>
  <c r="I51" i="14"/>
  <c r="X51" i="10"/>
  <c r="J51" i="14"/>
  <c r="W51" i="11"/>
  <c r="K51" i="14"/>
  <c r="Y51" i="12"/>
  <c r="L51" i="14"/>
  <c r="X51" i="13"/>
  <c r="M51" i="14"/>
  <c r="W51" i="4"/>
  <c r="D51" i="14"/>
  <c r="N51" i="14"/>
  <c r="Y52" i="1"/>
  <c r="B52" i="14"/>
  <c r="W52" i="3"/>
  <c r="C52" i="14"/>
  <c r="Y52" i="5"/>
  <c r="E52" i="14"/>
  <c r="Y52" i="6"/>
  <c r="F52" i="14"/>
  <c r="X52" i="7"/>
  <c r="G52" i="14"/>
  <c r="Z52" i="8"/>
  <c r="H52" i="14"/>
  <c r="X52" i="9"/>
  <c r="I52" i="14"/>
  <c r="X52" i="10"/>
  <c r="J52" i="14"/>
  <c r="W52" i="11"/>
  <c r="K52" i="14"/>
  <c r="Y52" i="12"/>
  <c r="L52" i="14"/>
  <c r="X52" i="13"/>
  <c r="M52" i="14"/>
  <c r="W52" i="4"/>
  <c r="D52" i="14"/>
  <c r="N52" i="14"/>
  <c r="Y53" i="1"/>
  <c r="B53" i="14"/>
  <c r="W53" i="3"/>
  <c r="C53" i="14"/>
  <c r="Y53" i="5"/>
  <c r="E53" i="14"/>
  <c r="Y53" i="6"/>
  <c r="F53" i="14"/>
  <c r="X53" i="7"/>
  <c r="G53" i="14"/>
  <c r="Z53" i="8"/>
  <c r="H53" i="14"/>
  <c r="X53" i="9"/>
  <c r="I53" i="14"/>
  <c r="X53" i="10"/>
  <c r="J53" i="14"/>
  <c r="W53" i="11"/>
  <c r="K53" i="14"/>
  <c r="Y53" i="12"/>
  <c r="L53" i="14"/>
  <c r="X53" i="13"/>
  <c r="M53" i="14"/>
  <c r="W53" i="4"/>
  <c r="D53" i="14"/>
  <c r="N53" i="14"/>
  <c r="Y54" i="1"/>
  <c r="B54" i="14"/>
  <c r="W54" i="3"/>
  <c r="C54" i="14"/>
  <c r="Y54" i="5"/>
  <c r="E54" i="14"/>
  <c r="Y54" i="6"/>
  <c r="F54" i="14"/>
  <c r="X54" i="7"/>
  <c r="G54" i="14"/>
  <c r="Z54" i="8"/>
  <c r="H54" i="14"/>
  <c r="X54" i="9"/>
  <c r="I54" i="14"/>
  <c r="X54" i="10"/>
  <c r="J54" i="14"/>
  <c r="W54" i="11"/>
  <c r="K54" i="14"/>
  <c r="Y54" i="12"/>
  <c r="L54" i="14"/>
  <c r="X54" i="13"/>
  <c r="M54" i="14"/>
  <c r="W54" i="4"/>
  <c r="D54" i="14"/>
  <c r="N54" i="14"/>
  <c r="Y55" i="1"/>
  <c r="B55" i="14"/>
  <c r="W55" i="3"/>
  <c r="C55" i="14"/>
  <c r="Y55" i="5"/>
  <c r="E55" i="14"/>
  <c r="Y55" i="6"/>
  <c r="F55" i="14"/>
  <c r="X55" i="7"/>
  <c r="G55" i="14"/>
  <c r="Z55" i="8"/>
  <c r="H55" i="14"/>
  <c r="X55" i="9"/>
  <c r="I55" i="14"/>
  <c r="X55" i="10"/>
  <c r="J55" i="14"/>
  <c r="W55" i="11"/>
  <c r="K55" i="14"/>
  <c r="Y55" i="12"/>
  <c r="L55" i="14"/>
  <c r="X55" i="13"/>
  <c r="M55" i="14"/>
  <c r="W55" i="4"/>
  <c r="D55" i="14"/>
  <c r="N55" i="14"/>
  <c r="Y56" i="1"/>
  <c r="B56" i="14"/>
  <c r="W56" i="3"/>
  <c r="C56" i="14"/>
  <c r="Y56" i="5"/>
  <c r="E56" i="14"/>
  <c r="Y56" i="6"/>
  <c r="F56" i="14"/>
  <c r="X56" i="7"/>
  <c r="G56" i="14"/>
  <c r="Z56" i="8"/>
  <c r="H56" i="14"/>
  <c r="X56" i="9"/>
  <c r="I56" i="14"/>
  <c r="X56" i="10"/>
  <c r="J56" i="14"/>
  <c r="W56" i="11"/>
  <c r="K56" i="14"/>
  <c r="Y56" i="12"/>
  <c r="L56" i="14"/>
  <c r="X56" i="13"/>
  <c r="M56" i="14"/>
  <c r="W56" i="4"/>
  <c r="D56" i="14"/>
  <c r="N56" i="14"/>
  <c r="Y57" i="1"/>
  <c r="B57" i="14"/>
  <c r="W57" i="3"/>
  <c r="C57" i="14"/>
  <c r="Y57" i="5"/>
  <c r="E57" i="14"/>
  <c r="Y57" i="6"/>
  <c r="F57" i="14"/>
  <c r="X57" i="7"/>
  <c r="G57" i="14"/>
  <c r="X58" i="9"/>
  <c r="I57" i="14"/>
  <c r="X57" i="10"/>
  <c r="J57" i="14"/>
  <c r="W57" i="11"/>
  <c r="K57" i="14"/>
  <c r="Y57" i="12"/>
  <c r="L57" i="14"/>
  <c r="X57" i="13"/>
  <c r="M57" i="14"/>
  <c r="W57" i="4"/>
  <c r="D57" i="14"/>
  <c r="Z58" i="8"/>
  <c r="H57" i="14"/>
  <c r="N57" i="14"/>
  <c r="N59" i="14"/>
  <c r="M59" i="12"/>
  <c r="Q59" i="1"/>
  <c r="R59" i="1"/>
  <c r="S59" i="1"/>
  <c r="C59" i="1"/>
  <c r="D59" i="1"/>
  <c r="E59" i="1"/>
  <c r="F59" i="1"/>
  <c r="I59" i="1"/>
  <c r="J59" i="1"/>
  <c r="L59" i="1"/>
  <c r="M59" i="1"/>
  <c r="N59" i="1"/>
  <c r="O59" i="1"/>
  <c r="P59" i="1"/>
  <c r="T59" i="1"/>
  <c r="U59" i="1"/>
  <c r="V59" i="1"/>
  <c r="W59" i="1"/>
  <c r="X59" i="1"/>
  <c r="Y2" i="1"/>
  <c r="Y59" i="1"/>
  <c r="B60" i="1"/>
  <c r="B61" i="1"/>
  <c r="B62" i="1"/>
  <c r="X57" i="3"/>
  <c r="Y57" i="3"/>
  <c r="Z57" i="3"/>
  <c r="B59" i="4"/>
  <c r="E59" i="4"/>
  <c r="F59" i="4"/>
  <c r="G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B60" i="4"/>
  <c r="B61" i="4"/>
  <c r="B62" i="4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B59" i="5"/>
  <c r="C59" i="6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B59" i="6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7" i="8"/>
  <c r="Z59" i="8"/>
  <c r="B59" i="8"/>
  <c r="X59" i="7"/>
  <c r="N58" i="14"/>
  <c r="Z57" i="6"/>
  <c r="AA57" i="6"/>
  <c r="AB57" i="6"/>
  <c r="Y58" i="9"/>
  <c r="Z58" i="9"/>
  <c r="AA58" i="9"/>
  <c r="AA57" i="8"/>
  <c r="AB57" i="8"/>
  <c r="AC57" i="8"/>
  <c r="AA58" i="8"/>
  <c r="AB58" i="8"/>
  <c r="AC58" i="8"/>
  <c r="B60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3" i="9"/>
  <c r="I62" i="14"/>
  <c r="Z62" i="8"/>
  <c r="H62" i="14"/>
  <c r="Y62" i="6"/>
  <c r="F62" i="14"/>
  <c r="Y62" i="5"/>
  <c r="E62" i="14"/>
  <c r="P59" i="13"/>
  <c r="B59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Q59" i="13"/>
  <c r="R59" i="13"/>
  <c r="T59" i="13"/>
  <c r="U59" i="13"/>
  <c r="V59" i="13"/>
  <c r="W59" i="13"/>
  <c r="X62" i="13"/>
  <c r="M62" i="14"/>
  <c r="G62" i="14"/>
  <c r="Y62" i="1"/>
  <c r="B62" i="14"/>
  <c r="W62" i="3"/>
  <c r="C62" i="14"/>
  <c r="W62" i="4"/>
  <c r="D62" i="14"/>
  <c r="B59" i="10"/>
  <c r="C59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X62" i="10"/>
  <c r="J62" i="14"/>
  <c r="B59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  <c r="W62" i="11"/>
  <c r="K62" i="14"/>
  <c r="B59" i="12"/>
  <c r="C59" i="12"/>
  <c r="D59" i="12"/>
  <c r="E59" i="12"/>
  <c r="F59" i="12"/>
  <c r="G59" i="12"/>
  <c r="H59" i="12"/>
  <c r="I59" i="12"/>
  <c r="J59" i="12"/>
  <c r="K59" i="12"/>
  <c r="L59" i="12"/>
  <c r="N59" i="12"/>
  <c r="O59" i="12"/>
  <c r="P59" i="12"/>
  <c r="Q59" i="12"/>
  <c r="R59" i="12"/>
  <c r="S59" i="12"/>
  <c r="T59" i="12"/>
  <c r="U59" i="12"/>
  <c r="V59" i="12"/>
  <c r="W59" i="12"/>
  <c r="X59" i="12"/>
  <c r="Y62" i="12"/>
  <c r="L62" i="14"/>
  <c r="N62" i="14"/>
  <c r="Z57" i="5"/>
  <c r="AA57" i="5"/>
  <c r="AB57" i="5"/>
  <c r="X57" i="4"/>
  <c r="Y57" i="4"/>
  <c r="Z57" i="4"/>
  <c r="Y57" i="13"/>
  <c r="Z57" i="13"/>
  <c r="AA57" i="13"/>
  <c r="Z57" i="12"/>
  <c r="AA57" i="12"/>
  <c r="AB57" i="12"/>
  <c r="X57" i="11"/>
  <c r="Y57" i="11"/>
  <c r="Z57" i="11"/>
  <c r="Y57" i="10"/>
  <c r="Z57" i="10"/>
  <c r="Z2" i="1"/>
  <c r="AA2" i="1"/>
  <c r="AB2" i="1"/>
  <c r="Z3" i="1"/>
  <c r="AA3" i="1"/>
  <c r="AB3" i="1"/>
  <c r="Z4" i="1"/>
  <c r="AA4" i="1"/>
  <c r="AB4" i="1"/>
  <c r="Z5" i="1"/>
  <c r="AA5" i="1"/>
  <c r="AB5" i="1"/>
  <c r="Z6" i="1"/>
  <c r="AA6" i="1"/>
  <c r="AB6" i="1"/>
  <c r="Z7" i="1"/>
  <c r="AA7" i="1"/>
  <c r="AB7" i="1"/>
  <c r="Z8" i="1"/>
  <c r="AA8" i="1"/>
  <c r="AB8" i="1"/>
  <c r="Z9" i="1"/>
  <c r="AA9" i="1"/>
  <c r="AB9" i="1"/>
  <c r="Z10" i="1"/>
  <c r="AA10" i="1"/>
  <c r="AB10" i="1"/>
  <c r="Z11" i="1"/>
  <c r="AA11" i="1"/>
  <c r="AB11" i="1"/>
  <c r="Z12" i="1"/>
  <c r="AA12" i="1"/>
  <c r="AB12" i="1"/>
  <c r="Z13" i="1"/>
  <c r="AA13" i="1"/>
  <c r="AB13" i="1"/>
  <c r="Z14" i="1"/>
  <c r="AA14" i="1"/>
  <c r="AB14" i="1"/>
  <c r="Z15" i="1"/>
  <c r="AA15" i="1"/>
  <c r="AB15" i="1"/>
  <c r="Z16" i="1"/>
  <c r="AA16" i="1"/>
  <c r="AB16" i="1"/>
  <c r="Z17" i="1"/>
  <c r="AA17" i="1"/>
  <c r="AB17" i="1"/>
  <c r="Z18" i="1"/>
  <c r="AA18" i="1"/>
  <c r="AB18" i="1"/>
  <c r="Z19" i="1"/>
  <c r="AA19" i="1"/>
  <c r="AB19" i="1"/>
  <c r="Z20" i="1"/>
  <c r="AA20" i="1"/>
  <c r="AB20" i="1"/>
  <c r="Z21" i="1"/>
  <c r="AA21" i="1"/>
  <c r="AB21" i="1"/>
  <c r="Z22" i="1"/>
  <c r="AA22" i="1"/>
  <c r="AB22" i="1"/>
  <c r="Z23" i="1"/>
  <c r="AA23" i="1"/>
  <c r="AB23" i="1"/>
  <c r="Z24" i="1"/>
  <c r="AA24" i="1"/>
  <c r="AB24" i="1"/>
  <c r="Z25" i="1"/>
  <c r="AA25" i="1"/>
  <c r="AB25" i="1"/>
  <c r="Z26" i="1"/>
  <c r="AA26" i="1"/>
  <c r="AB26" i="1"/>
  <c r="Z27" i="1"/>
  <c r="AA27" i="1"/>
  <c r="AB27" i="1"/>
  <c r="Z28" i="1"/>
  <c r="AA28" i="1"/>
  <c r="AB28" i="1"/>
  <c r="Z29" i="1"/>
  <c r="AA29" i="1"/>
  <c r="AB29" i="1"/>
  <c r="Z30" i="1"/>
  <c r="AA30" i="1"/>
  <c r="AB30" i="1"/>
  <c r="Z31" i="1"/>
  <c r="AA31" i="1"/>
  <c r="AB31" i="1"/>
  <c r="Z32" i="1"/>
  <c r="AA32" i="1"/>
  <c r="AB32" i="1"/>
  <c r="Z33" i="1"/>
  <c r="AA33" i="1"/>
  <c r="AB33" i="1"/>
  <c r="Z34" i="1"/>
  <c r="AA34" i="1"/>
  <c r="AB34" i="1"/>
  <c r="Z35" i="1"/>
  <c r="AA35" i="1"/>
  <c r="AB35" i="1"/>
  <c r="Z36" i="1"/>
  <c r="AA36" i="1"/>
  <c r="AB36" i="1"/>
  <c r="Z37" i="1"/>
  <c r="AA37" i="1"/>
  <c r="AB37" i="1"/>
  <c r="Z38" i="1"/>
  <c r="AA38" i="1"/>
  <c r="AB38" i="1"/>
  <c r="Z39" i="1"/>
  <c r="AA39" i="1"/>
  <c r="AB39" i="1"/>
  <c r="Z40" i="1"/>
  <c r="AA40" i="1"/>
  <c r="AB40" i="1"/>
  <c r="Z41" i="1"/>
  <c r="AA41" i="1"/>
  <c r="AB41" i="1"/>
  <c r="Z42" i="1"/>
  <c r="AA42" i="1"/>
  <c r="AB42" i="1"/>
  <c r="Z43" i="1"/>
  <c r="AA43" i="1"/>
  <c r="AB43" i="1"/>
  <c r="Z44" i="1"/>
  <c r="AA44" i="1"/>
  <c r="AB44" i="1"/>
  <c r="Z45" i="1"/>
  <c r="AA45" i="1"/>
  <c r="AB45" i="1"/>
  <c r="Z46" i="1"/>
  <c r="AA46" i="1"/>
  <c r="AB46" i="1"/>
  <c r="Z47" i="1"/>
  <c r="AA47" i="1"/>
  <c r="AB47" i="1"/>
  <c r="Z48" i="1"/>
  <c r="AA48" i="1"/>
  <c r="AB48" i="1"/>
  <c r="Z49" i="1"/>
  <c r="AA49" i="1"/>
  <c r="AB49" i="1"/>
  <c r="Z50" i="1"/>
  <c r="AA50" i="1"/>
  <c r="AB50" i="1"/>
  <c r="Z51" i="1"/>
  <c r="AA51" i="1"/>
  <c r="AB51" i="1"/>
  <c r="Z52" i="1"/>
  <c r="AA52" i="1"/>
  <c r="AB52" i="1"/>
  <c r="Z53" i="1"/>
  <c r="AA53" i="1"/>
  <c r="AB53" i="1"/>
  <c r="Z54" i="1"/>
  <c r="AA54" i="1"/>
  <c r="AB54" i="1"/>
  <c r="Z55" i="1"/>
  <c r="AA55" i="1"/>
  <c r="AB55" i="1"/>
  <c r="Z56" i="1"/>
  <c r="AA56" i="1"/>
  <c r="AB56" i="1"/>
  <c r="Z57" i="1"/>
  <c r="AA57" i="1"/>
  <c r="AB57" i="1"/>
  <c r="Y60" i="1"/>
  <c r="X2" i="3"/>
  <c r="Y2" i="3"/>
  <c r="Z2" i="3"/>
  <c r="X3" i="3"/>
  <c r="Y3" i="3"/>
  <c r="Z3" i="3"/>
  <c r="X4" i="3"/>
  <c r="Y4" i="3"/>
  <c r="Z4" i="3"/>
  <c r="X5" i="3"/>
  <c r="Y5" i="3"/>
  <c r="Z5" i="3"/>
  <c r="X6" i="3"/>
  <c r="Y6" i="3"/>
  <c r="Z6" i="3"/>
  <c r="X7" i="3"/>
  <c r="Y7" i="3"/>
  <c r="Z7" i="3"/>
  <c r="X8" i="3"/>
  <c r="Y8" i="3"/>
  <c r="Z8" i="3"/>
  <c r="X9" i="3"/>
  <c r="Y9" i="3"/>
  <c r="Z9" i="3"/>
  <c r="X10" i="3"/>
  <c r="Y10" i="3"/>
  <c r="Z10" i="3"/>
  <c r="X11" i="3"/>
  <c r="Y11" i="3"/>
  <c r="Z11" i="3"/>
  <c r="X12" i="3"/>
  <c r="Y12" i="3"/>
  <c r="Z12" i="3"/>
  <c r="X13" i="3"/>
  <c r="Y13" i="3"/>
  <c r="Z13" i="3"/>
  <c r="X14" i="3"/>
  <c r="Y14" i="3"/>
  <c r="Z14" i="3"/>
  <c r="X15" i="3"/>
  <c r="Y15" i="3"/>
  <c r="Z15" i="3"/>
  <c r="X16" i="3"/>
  <c r="Y16" i="3"/>
  <c r="Z16" i="3"/>
  <c r="X17" i="3"/>
  <c r="Y17" i="3"/>
  <c r="Z17" i="3"/>
  <c r="X18" i="3"/>
  <c r="Y18" i="3"/>
  <c r="Z18" i="3"/>
  <c r="X19" i="3"/>
  <c r="Y19" i="3"/>
  <c r="Z19" i="3"/>
  <c r="X20" i="3"/>
  <c r="Y20" i="3"/>
  <c r="Z20" i="3"/>
  <c r="X21" i="3"/>
  <c r="Y21" i="3"/>
  <c r="Z21" i="3"/>
  <c r="X22" i="3"/>
  <c r="Y22" i="3"/>
  <c r="Z22" i="3"/>
  <c r="X23" i="3"/>
  <c r="Y23" i="3"/>
  <c r="Z23" i="3"/>
  <c r="X24" i="3"/>
  <c r="Y24" i="3"/>
  <c r="Z24" i="3"/>
  <c r="X25" i="3"/>
  <c r="Y25" i="3"/>
  <c r="Z25" i="3"/>
  <c r="X26" i="3"/>
  <c r="Y26" i="3"/>
  <c r="Z26" i="3"/>
  <c r="X27" i="3"/>
  <c r="Y27" i="3"/>
  <c r="Z27" i="3"/>
  <c r="X28" i="3"/>
  <c r="Y28" i="3"/>
  <c r="Z28" i="3"/>
  <c r="X29" i="3"/>
  <c r="Y29" i="3"/>
  <c r="Z29" i="3"/>
  <c r="X30" i="3"/>
  <c r="Y30" i="3"/>
  <c r="Z30" i="3"/>
  <c r="X31" i="3"/>
  <c r="Y31" i="3"/>
  <c r="Z31" i="3"/>
  <c r="X32" i="3"/>
  <c r="Y32" i="3"/>
  <c r="Z32" i="3"/>
  <c r="X33" i="3"/>
  <c r="Y33" i="3"/>
  <c r="Z33" i="3"/>
  <c r="X34" i="3"/>
  <c r="Y34" i="3"/>
  <c r="Z34" i="3"/>
  <c r="X35" i="3"/>
  <c r="Y35" i="3"/>
  <c r="Z35" i="3"/>
  <c r="X36" i="3"/>
  <c r="Y36" i="3"/>
  <c r="Z36" i="3"/>
  <c r="X37" i="3"/>
  <c r="Y37" i="3"/>
  <c r="Z37" i="3"/>
  <c r="X38" i="3"/>
  <c r="Y38" i="3"/>
  <c r="Z38" i="3"/>
  <c r="X39" i="3"/>
  <c r="Y39" i="3"/>
  <c r="Z39" i="3"/>
  <c r="X40" i="3"/>
  <c r="Y40" i="3"/>
  <c r="Z40" i="3"/>
  <c r="X41" i="3"/>
  <c r="Y41" i="3"/>
  <c r="Z41" i="3"/>
  <c r="X42" i="3"/>
  <c r="Y42" i="3"/>
  <c r="Z42" i="3"/>
  <c r="X43" i="3"/>
  <c r="Y43" i="3"/>
  <c r="Z43" i="3"/>
  <c r="X44" i="3"/>
  <c r="Y44" i="3"/>
  <c r="Z44" i="3"/>
  <c r="X45" i="3"/>
  <c r="Y45" i="3"/>
  <c r="Z45" i="3"/>
  <c r="X46" i="3"/>
  <c r="Y46" i="3"/>
  <c r="Z46" i="3"/>
  <c r="X47" i="3"/>
  <c r="Y47" i="3"/>
  <c r="Z47" i="3"/>
  <c r="X48" i="3"/>
  <c r="Y48" i="3"/>
  <c r="Z48" i="3"/>
  <c r="X49" i="3"/>
  <c r="Y49" i="3"/>
  <c r="Z49" i="3"/>
  <c r="X50" i="3"/>
  <c r="Y50" i="3"/>
  <c r="Z50" i="3"/>
  <c r="X51" i="3"/>
  <c r="Y51" i="3"/>
  <c r="Z51" i="3"/>
  <c r="X52" i="3"/>
  <c r="Y52" i="3"/>
  <c r="Z52" i="3"/>
  <c r="X53" i="3"/>
  <c r="Y53" i="3"/>
  <c r="Z53" i="3"/>
  <c r="X54" i="3"/>
  <c r="Y54" i="3"/>
  <c r="Z54" i="3"/>
  <c r="X55" i="3"/>
  <c r="Y55" i="3"/>
  <c r="Z55" i="3"/>
  <c r="X56" i="3"/>
  <c r="Y56" i="3"/>
  <c r="Z56" i="3"/>
  <c r="W59" i="3"/>
  <c r="B60" i="3"/>
  <c r="W60" i="3"/>
  <c r="B61" i="3"/>
  <c r="B62" i="3"/>
  <c r="X2" i="4"/>
  <c r="Y2" i="4"/>
  <c r="Z2" i="4"/>
  <c r="X3" i="4"/>
  <c r="Y3" i="4"/>
  <c r="Z3" i="4"/>
  <c r="X4" i="4"/>
  <c r="Y4" i="4"/>
  <c r="Z4" i="4"/>
  <c r="X5" i="4"/>
  <c r="Y5" i="4"/>
  <c r="Z5" i="4"/>
  <c r="X6" i="4"/>
  <c r="Y6" i="4"/>
  <c r="Z6" i="4"/>
  <c r="X7" i="4"/>
  <c r="Y7" i="4"/>
  <c r="Z7" i="4"/>
  <c r="X8" i="4"/>
  <c r="Y8" i="4"/>
  <c r="Z8" i="4"/>
  <c r="X9" i="4"/>
  <c r="Y9" i="4"/>
  <c r="Z9" i="4"/>
  <c r="X10" i="4"/>
  <c r="Y10" i="4"/>
  <c r="Z10" i="4"/>
  <c r="X11" i="4"/>
  <c r="Y11" i="4"/>
  <c r="Z11" i="4"/>
  <c r="X12" i="4"/>
  <c r="Y12" i="4"/>
  <c r="Z12" i="4"/>
  <c r="X13" i="4"/>
  <c r="Y13" i="4"/>
  <c r="Z13" i="4"/>
  <c r="X14" i="4"/>
  <c r="Y14" i="4"/>
  <c r="Z14" i="4"/>
  <c r="X15" i="4"/>
  <c r="Y15" i="4"/>
  <c r="Z15" i="4"/>
  <c r="X16" i="4"/>
  <c r="Y16" i="4"/>
  <c r="Z16" i="4"/>
  <c r="X17" i="4"/>
  <c r="Y17" i="4"/>
  <c r="Z17" i="4"/>
  <c r="X18" i="4"/>
  <c r="Y18" i="4"/>
  <c r="Z18" i="4"/>
  <c r="X19" i="4"/>
  <c r="Y19" i="4"/>
  <c r="Z19" i="4"/>
  <c r="X20" i="4"/>
  <c r="Y20" i="4"/>
  <c r="Z20" i="4"/>
  <c r="X21" i="4"/>
  <c r="Y21" i="4"/>
  <c r="Z21" i="4"/>
  <c r="X22" i="4"/>
  <c r="Y22" i="4"/>
  <c r="Z22" i="4"/>
  <c r="X23" i="4"/>
  <c r="Y23" i="4"/>
  <c r="Z23" i="4"/>
  <c r="X24" i="4"/>
  <c r="Y24" i="4"/>
  <c r="Z24" i="4"/>
  <c r="X25" i="4"/>
  <c r="Y25" i="4"/>
  <c r="Z25" i="4"/>
  <c r="X26" i="4"/>
  <c r="Y26" i="4"/>
  <c r="Z26" i="4"/>
  <c r="X27" i="4"/>
  <c r="Y27" i="4"/>
  <c r="Z27" i="4"/>
  <c r="X28" i="4"/>
  <c r="Y28" i="4"/>
  <c r="Z28" i="4"/>
  <c r="X29" i="4"/>
  <c r="Y29" i="4"/>
  <c r="Z29" i="4"/>
  <c r="X30" i="4"/>
  <c r="Y30" i="4"/>
  <c r="Z30" i="4"/>
  <c r="X31" i="4"/>
  <c r="Y31" i="4"/>
  <c r="Z31" i="4"/>
  <c r="X32" i="4"/>
  <c r="Y32" i="4"/>
  <c r="Z32" i="4"/>
  <c r="X33" i="4"/>
  <c r="Y33" i="4"/>
  <c r="Z33" i="4"/>
  <c r="X34" i="4"/>
  <c r="Y34" i="4"/>
  <c r="Z34" i="4"/>
  <c r="X35" i="4"/>
  <c r="Y35" i="4"/>
  <c r="Z35" i="4"/>
  <c r="X36" i="4"/>
  <c r="Y36" i="4"/>
  <c r="Z36" i="4"/>
  <c r="X37" i="4"/>
  <c r="Y37" i="4"/>
  <c r="Z37" i="4"/>
  <c r="X38" i="4"/>
  <c r="Y38" i="4"/>
  <c r="Z38" i="4"/>
  <c r="X39" i="4"/>
  <c r="Y39" i="4"/>
  <c r="Z39" i="4"/>
  <c r="X40" i="4"/>
  <c r="Y40" i="4"/>
  <c r="Z40" i="4"/>
  <c r="X41" i="4"/>
  <c r="Y41" i="4"/>
  <c r="Z41" i="4"/>
  <c r="X42" i="4"/>
  <c r="Y42" i="4"/>
  <c r="Z42" i="4"/>
  <c r="X43" i="4"/>
  <c r="Y43" i="4"/>
  <c r="Z43" i="4"/>
  <c r="X44" i="4"/>
  <c r="Y44" i="4"/>
  <c r="Z44" i="4"/>
  <c r="X45" i="4"/>
  <c r="Y45" i="4"/>
  <c r="Z45" i="4"/>
  <c r="X46" i="4"/>
  <c r="Y46" i="4"/>
  <c r="Z46" i="4"/>
  <c r="X47" i="4"/>
  <c r="Y47" i="4"/>
  <c r="Z47" i="4"/>
  <c r="X48" i="4"/>
  <c r="Y48" i="4"/>
  <c r="Z48" i="4"/>
  <c r="X49" i="4"/>
  <c r="Y49" i="4"/>
  <c r="Z49" i="4"/>
  <c r="X50" i="4"/>
  <c r="Y50" i="4"/>
  <c r="Z50" i="4"/>
  <c r="X51" i="4"/>
  <c r="Y51" i="4"/>
  <c r="Z51" i="4"/>
  <c r="X52" i="4"/>
  <c r="Y52" i="4"/>
  <c r="Z52" i="4"/>
  <c r="X53" i="4"/>
  <c r="Y53" i="4"/>
  <c r="Z53" i="4"/>
  <c r="X54" i="4"/>
  <c r="Y54" i="4"/>
  <c r="Z54" i="4"/>
  <c r="X55" i="4"/>
  <c r="Y55" i="4"/>
  <c r="Z55" i="4"/>
  <c r="X56" i="4"/>
  <c r="Y56" i="4"/>
  <c r="Z56" i="4"/>
  <c r="W60" i="4"/>
  <c r="Z2" i="5"/>
  <c r="AA2" i="5"/>
  <c r="AB2" i="5"/>
  <c r="Z3" i="5"/>
  <c r="AA3" i="5"/>
  <c r="AB3" i="5"/>
  <c r="Z4" i="5"/>
  <c r="AA4" i="5"/>
  <c r="AB4" i="5"/>
  <c r="Z5" i="5"/>
  <c r="AA5" i="5"/>
  <c r="AB5" i="5"/>
  <c r="Z6" i="5"/>
  <c r="AA6" i="5"/>
  <c r="AB6" i="5"/>
  <c r="Z7" i="5"/>
  <c r="AA7" i="5"/>
  <c r="AB7" i="5"/>
  <c r="Z8" i="5"/>
  <c r="AA8" i="5"/>
  <c r="AB8" i="5"/>
  <c r="Z9" i="5"/>
  <c r="AA9" i="5"/>
  <c r="AB9" i="5"/>
  <c r="Z10" i="5"/>
  <c r="AA10" i="5"/>
  <c r="AB10" i="5"/>
  <c r="Z11" i="5"/>
  <c r="AA11" i="5"/>
  <c r="AB11" i="5"/>
  <c r="Z12" i="5"/>
  <c r="AA12" i="5"/>
  <c r="AB12" i="5"/>
  <c r="Z13" i="5"/>
  <c r="AA13" i="5"/>
  <c r="AB13" i="5"/>
  <c r="Z14" i="5"/>
  <c r="AA14" i="5"/>
  <c r="AB14" i="5"/>
  <c r="Z15" i="5"/>
  <c r="AA15" i="5"/>
  <c r="AB15" i="5"/>
  <c r="Z16" i="5"/>
  <c r="AA16" i="5"/>
  <c r="AB16" i="5"/>
  <c r="Z17" i="5"/>
  <c r="AA17" i="5"/>
  <c r="AB17" i="5"/>
  <c r="Z18" i="5"/>
  <c r="AA18" i="5"/>
  <c r="AB18" i="5"/>
  <c r="Z19" i="5"/>
  <c r="AA19" i="5"/>
  <c r="AB19" i="5"/>
  <c r="Z20" i="5"/>
  <c r="AA20" i="5"/>
  <c r="AB20" i="5"/>
  <c r="Z21" i="5"/>
  <c r="AA21" i="5"/>
  <c r="AB21" i="5"/>
  <c r="Z22" i="5"/>
  <c r="AA22" i="5"/>
  <c r="AB22" i="5"/>
  <c r="Z23" i="5"/>
  <c r="AA23" i="5"/>
  <c r="AB23" i="5"/>
  <c r="Z24" i="5"/>
  <c r="AA24" i="5"/>
  <c r="AB24" i="5"/>
  <c r="Z25" i="5"/>
  <c r="AA25" i="5"/>
  <c r="AB25" i="5"/>
  <c r="Z26" i="5"/>
  <c r="AA26" i="5"/>
  <c r="AB26" i="5"/>
  <c r="Z27" i="5"/>
  <c r="AA27" i="5"/>
  <c r="AB27" i="5"/>
  <c r="Z28" i="5"/>
  <c r="AA28" i="5"/>
  <c r="AB28" i="5"/>
  <c r="Z29" i="5"/>
  <c r="AA29" i="5"/>
  <c r="AB29" i="5"/>
  <c r="Z30" i="5"/>
  <c r="AA30" i="5"/>
  <c r="AB30" i="5"/>
  <c r="Z31" i="5"/>
  <c r="AA31" i="5"/>
  <c r="AB31" i="5"/>
  <c r="Z32" i="5"/>
  <c r="AA32" i="5"/>
  <c r="AB32" i="5"/>
  <c r="Z33" i="5"/>
  <c r="AA33" i="5"/>
  <c r="AB33" i="5"/>
  <c r="Z34" i="5"/>
  <c r="AA34" i="5"/>
  <c r="AB34" i="5"/>
  <c r="Z35" i="5"/>
  <c r="AA35" i="5"/>
  <c r="AB35" i="5"/>
  <c r="Z36" i="5"/>
  <c r="AA36" i="5"/>
  <c r="AB36" i="5"/>
  <c r="Z37" i="5"/>
  <c r="AA37" i="5"/>
  <c r="AB37" i="5"/>
  <c r="Z38" i="5"/>
  <c r="AA38" i="5"/>
  <c r="AB38" i="5"/>
  <c r="Z39" i="5"/>
  <c r="AA39" i="5"/>
  <c r="AB39" i="5"/>
  <c r="Z40" i="5"/>
  <c r="AA40" i="5"/>
  <c r="AB40" i="5"/>
  <c r="Z41" i="5"/>
  <c r="AA41" i="5"/>
  <c r="AB41" i="5"/>
  <c r="Z42" i="5"/>
  <c r="AA42" i="5"/>
  <c r="AB42" i="5"/>
  <c r="Z43" i="5"/>
  <c r="AA43" i="5"/>
  <c r="AB43" i="5"/>
  <c r="Z44" i="5"/>
  <c r="AA44" i="5"/>
  <c r="AB44" i="5"/>
  <c r="Z45" i="5"/>
  <c r="AA45" i="5"/>
  <c r="AB45" i="5"/>
  <c r="Z46" i="5"/>
  <c r="AA46" i="5"/>
  <c r="AB46" i="5"/>
  <c r="Z47" i="5"/>
  <c r="AA47" i="5"/>
  <c r="AB47" i="5"/>
  <c r="Z48" i="5"/>
  <c r="AA48" i="5"/>
  <c r="AB48" i="5"/>
  <c r="Z49" i="5"/>
  <c r="AA49" i="5"/>
  <c r="AB49" i="5"/>
  <c r="Z50" i="5"/>
  <c r="AA50" i="5"/>
  <c r="AB50" i="5"/>
  <c r="Z51" i="5"/>
  <c r="AA51" i="5"/>
  <c r="AB51" i="5"/>
  <c r="Z52" i="5"/>
  <c r="AA52" i="5"/>
  <c r="AB52" i="5"/>
  <c r="Z53" i="5"/>
  <c r="AA53" i="5"/>
  <c r="AB53" i="5"/>
  <c r="Z54" i="5"/>
  <c r="AA54" i="5"/>
  <c r="AB54" i="5"/>
  <c r="Z55" i="5"/>
  <c r="AA55" i="5"/>
  <c r="AB55" i="5"/>
  <c r="Z56" i="5"/>
  <c r="AA56" i="5"/>
  <c r="AB56" i="5"/>
  <c r="B60" i="5"/>
  <c r="Y60" i="5"/>
  <c r="B61" i="5"/>
  <c r="B62" i="5"/>
  <c r="Z2" i="6"/>
  <c r="AA2" i="6"/>
  <c r="AB2" i="6"/>
  <c r="Z3" i="6"/>
  <c r="AA3" i="6"/>
  <c r="AB3" i="6"/>
  <c r="Z4" i="6"/>
  <c r="AA4" i="6"/>
  <c r="AB4" i="6"/>
  <c r="Z5" i="6"/>
  <c r="AA5" i="6"/>
  <c r="AB5" i="6"/>
  <c r="Z6" i="6"/>
  <c r="AA6" i="6"/>
  <c r="AB6" i="6"/>
  <c r="Z7" i="6"/>
  <c r="AA7" i="6"/>
  <c r="AB7" i="6"/>
  <c r="Z8" i="6"/>
  <c r="AA8" i="6"/>
  <c r="AB8" i="6"/>
  <c r="Z9" i="6"/>
  <c r="AA9" i="6"/>
  <c r="AB9" i="6"/>
  <c r="Z10" i="6"/>
  <c r="AA10" i="6"/>
  <c r="AB10" i="6"/>
  <c r="Z11" i="6"/>
  <c r="AA11" i="6"/>
  <c r="AB11" i="6"/>
  <c r="Z12" i="6"/>
  <c r="AA12" i="6"/>
  <c r="AB12" i="6"/>
  <c r="Z13" i="6"/>
  <c r="AA13" i="6"/>
  <c r="AB13" i="6"/>
  <c r="Z14" i="6"/>
  <c r="AA14" i="6"/>
  <c r="AB14" i="6"/>
  <c r="Z15" i="6"/>
  <c r="AA15" i="6"/>
  <c r="AB15" i="6"/>
  <c r="Z16" i="6"/>
  <c r="AA16" i="6"/>
  <c r="AB16" i="6"/>
  <c r="Z17" i="6"/>
  <c r="AA17" i="6"/>
  <c r="AB17" i="6"/>
  <c r="Z18" i="6"/>
  <c r="AA18" i="6"/>
  <c r="AB18" i="6"/>
  <c r="Z19" i="6"/>
  <c r="AA19" i="6"/>
  <c r="AB19" i="6"/>
  <c r="Z20" i="6"/>
  <c r="AA20" i="6"/>
  <c r="AB20" i="6"/>
  <c r="Z21" i="6"/>
  <c r="AA21" i="6"/>
  <c r="AB21" i="6"/>
  <c r="Z22" i="6"/>
  <c r="AA22" i="6"/>
  <c r="AB22" i="6"/>
  <c r="Z23" i="6"/>
  <c r="AA23" i="6"/>
  <c r="AB23" i="6"/>
  <c r="Z24" i="6"/>
  <c r="AA24" i="6"/>
  <c r="AB24" i="6"/>
  <c r="Z25" i="6"/>
  <c r="AA25" i="6"/>
  <c r="AB25" i="6"/>
  <c r="Z26" i="6"/>
  <c r="AA26" i="6"/>
  <c r="AB26" i="6"/>
  <c r="Z27" i="6"/>
  <c r="AA27" i="6"/>
  <c r="AB27" i="6"/>
  <c r="Z28" i="6"/>
  <c r="AA28" i="6"/>
  <c r="AB28" i="6"/>
  <c r="Z29" i="6"/>
  <c r="AA29" i="6"/>
  <c r="AB29" i="6"/>
  <c r="Z30" i="6"/>
  <c r="AA30" i="6"/>
  <c r="AB30" i="6"/>
  <c r="Z31" i="6"/>
  <c r="AA31" i="6"/>
  <c r="AB31" i="6"/>
  <c r="Z32" i="6"/>
  <c r="AA32" i="6"/>
  <c r="AB32" i="6"/>
  <c r="Z33" i="6"/>
  <c r="AA33" i="6"/>
  <c r="AB33" i="6"/>
  <c r="Z34" i="6"/>
  <c r="AA34" i="6"/>
  <c r="AB34" i="6"/>
  <c r="Z35" i="6"/>
  <c r="AA35" i="6"/>
  <c r="AB35" i="6"/>
  <c r="Z36" i="6"/>
  <c r="AA36" i="6"/>
  <c r="AB36" i="6"/>
  <c r="Z37" i="6"/>
  <c r="AA37" i="6"/>
  <c r="AB37" i="6"/>
  <c r="Z38" i="6"/>
  <c r="AA38" i="6"/>
  <c r="AB38" i="6"/>
  <c r="Z39" i="6"/>
  <c r="AA39" i="6"/>
  <c r="AB39" i="6"/>
  <c r="Z40" i="6"/>
  <c r="AA40" i="6"/>
  <c r="AB40" i="6"/>
  <c r="Z41" i="6"/>
  <c r="AA41" i="6"/>
  <c r="AB41" i="6"/>
  <c r="Z42" i="6"/>
  <c r="AA42" i="6"/>
  <c r="AB42" i="6"/>
  <c r="Z43" i="6"/>
  <c r="AA43" i="6"/>
  <c r="AB43" i="6"/>
  <c r="Z44" i="6"/>
  <c r="AA44" i="6"/>
  <c r="AB44" i="6"/>
  <c r="Z45" i="6"/>
  <c r="AA45" i="6"/>
  <c r="AB45" i="6"/>
  <c r="Z46" i="6"/>
  <c r="AA46" i="6"/>
  <c r="AB46" i="6"/>
  <c r="Z47" i="6"/>
  <c r="AA47" i="6"/>
  <c r="AB47" i="6"/>
  <c r="Z48" i="6"/>
  <c r="AA48" i="6"/>
  <c r="AB48" i="6"/>
  <c r="Z49" i="6"/>
  <c r="AA49" i="6"/>
  <c r="AB49" i="6"/>
  <c r="Z50" i="6"/>
  <c r="AA50" i="6"/>
  <c r="AB50" i="6"/>
  <c r="Z51" i="6"/>
  <c r="AA51" i="6"/>
  <c r="AB51" i="6"/>
  <c r="Z52" i="6"/>
  <c r="AA52" i="6"/>
  <c r="AB52" i="6"/>
  <c r="Z53" i="6"/>
  <c r="AA53" i="6"/>
  <c r="AB53" i="6"/>
  <c r="Z54" i="6"/>
  <c r="AA54" i="6"/>
  <c r="AB54" i="6"/>
  <c r="Z55" i="6"/>
  <c r="AA55" i="6"/>
  <c r="AB55" i="6"/>
  <c r="Z56" i="6"/>
  <c r="AA56" i="6"/>
  <c r="AB56" i="6"/>
  <c r="B60" i="6"/>
  <c r="Y60" i="6"/>
  <c r="B61" i="6"/>
  <c r="B62" i="6"/>
  <c r="Y2" i="7"/>
  <c r="Z2" i="7"/>
  <c r="AA2" i="7"/>
  <c r="Y3" i="7"/>
  <c r="Z3" i="7"/>
  <c r="AA3" i="7"/>
  <c r="Y4" i="7"/>
  <c r="Z4" i="7"/>
  <c r="AA4" i="7"/>
  <c r="Y5" i="7"/>
  <c r="Z5" i="7"/>
  <c r="AA5" i="7"/>
  <c r="Y6" i="7"/>
  <c r="Z6" i="7"/>
  <c r="AA6" i="7"/>
  <c r="Y7" i="7"/>
  <c r="Z7" i="7"/>
  <c r="AA7" i="7"/>
  <c r="Y8" i="7"/>
  <c r="Z8" i="7"/>
  <c r="AA8" i="7"/>
  <c r="Y9" i="7"/>
  <c r="Z9" i="7"/>
  <c r="AA9" i="7"/>
  <c r="Y10" i="7"/>
  <c r="Z10" i="7"/>
  <c r="AA10" i="7"/>
  <c r="Y11" i="7"/>
  <c r="Z11" i="7"/>
  <c r="AA11" i="7"/>
  <c r="Y12" i="7"/>
  <c r="Z12" i="7"/>
  <c r="AA12" i="7"/>
  <c r="Y13" i="7"/>
  <c r="Z13" i="7"/>
  <c r="AA13" i="7"/>
  <c r="Y14" i="7"/>
  <c r="Z14" i="7"/>
  <c r="AA14" i="7"/>
  <c r="Y15" i="7"/>
  <c r="Z15" i="7"/>
  <c r="AA15" i="7"/>
  <c r="Y16" i="7"/>
  <c r="Z16" i="7"/>
  <c r="AA16" i="7"/>
  <c r="Y17" i="7"/>
  <c r="Z17" i="7"/>
  <c r="AA17" i="7"/>
  <c r="Y18" i="7"/>
  <c r="Z18" i="7"/>
  <c r="AA18" i="7"/>
  <c r="Y19" i="7"/>
  <c r="Z19" i="7"/>
  <c r="AA19" i="7"/>
  <c r="Y20" i="7"/>
  <c r="Z20" i="7"/>
  <c r="AA20" i="7"/>
  <c r="Y21" i="7"/>
  <c r="Z21" i="7"/>
  <c r="AA21" i="7"/>
  <c r="Y22" i="7"/>
  <c r="Z22" i="7"/>
  <c r="AA22" i="7"/>
  <c r="Y23" i="7"/>
  <c r="Z23" i="7"/>
  <c r="AA23" i="7"/>
  <c r="Y24" i="7"/>
  <c r="Z24" i="7"/>
  <c r="AA24" i="7"/>
  <c r="Y25" i="7"/>
  <c r="Z25" i="7"/>
  <c r="AA25" i="7"/>
  <c r="Y26" i="7"/>
  <c r="Z26" i="7"/>
  <c r="AA26" i="7"/>
  <c r="Y27" i="7"/>
  <c r="Z27" i="7"/>
  <c r="AA27" i="7"/>
  <c r="Y28" i="7"/>
  <c r="Z28" i="7"/>
  <c r="AA28" i="7"/>
  <c r="Y29" i="7"/>
  <c r="Z29" i="7"/>
  <c r="AA29" i="7"/>
  <c r="Y30" i="7"/>
  <c r="Z30" i="7"/>
  <c r="AA30" i="7"/>
  <c r="Y31" i="7"/>
  <c r="Z31" i="7"/>
  <c r="AA31" i="7"/>
  <c r="Y32" i="7"/>
  <c r="Z32" i="7"/>
  <c r="AA32" i="7"/>
  <c r="Y33" i="7"/>
  <c r="Z33" i="7"/>
  <c r="AA33" i="7"/>
  <c r="Y34" i="7"/>
  <c r="Z34" i="7"/>
  <c r="AA34" i="7"/>
  <c r="Y35" i="7"/>
  <c r="Z35" i="7"/>
  <c r="AA35" i="7"/>
  <c r="Y36" i="7"/>
  <c r="Z36" i="7"/>
  <c r="AA36" i="7"/>
  <c r="Y37" i="7"/>
  <c r="Z37" i="7"/>
  <c r="AA37" i="7"/>
  <c r="Y38" i="7"/>
  <c r="Z38" i="7"/>
  <c r="AA38" i="7"/>
  <c r="Y39" i="7"/>
  <c r="Z39" i="7"/>
  <c r="AA39" i="7"/>
  <c r="Y40" i="7"/>
  <c r="Z40" i="7"/>
  <c r="AA40" i="7"/>
  <c r="Y41" i="7"/>
  <c r="Z41" i="7"/>
  <c r="AA41" i="7"/>
  <c r="Y42" i="7"/>
  <c r="Z42" i="7"/>
  <c r="AA42" i="7"/>
  <c r="Y43" i="7"/>
  <c r="Z43" i="7"/>
  <c r="AA43" i="7"/>
  <c r="Y44" i="7"/>
  <c r="Z44" i="7"/>
  <c r="AA44" i="7"/>
  <c r="Y45" i="7"/>
  <c r="Z45" i="7"/>
  <c r="AA45" i="7"/>
  <c r="Y46" i="7"/>
  <c r="Z46" i="7"/>
  <c r="AA46" i="7"/>
  <c r="Y47" i="7"/>
  <c r="Z47" i="7"/>
  <c r="AA47" i="7"/>
  <c r="Y48" i="7"/>
  <c r="Z48" i="7"/>
  <c r="AA48" i="7"/>
  <c r="Y49" i="7"/>
  <c r="Z49" i="7"/>
  <c r="AA49" i="7"/>
  <c r="Y50" i="7"/>
  <c r="Z50" i="7"/>
  <c r="AA50" i="7"/>
  <c r="Y51" i="7"/>
  <c r="Z51" i="7"/>
  <c r="AA51" i="7"/>
  <c r="Y52" i="7"/>
  <c r="Z52" i="7"/>
  <c r="AA52" i="7"/>
  <c r="Y53" i="7"/>
  <c r="Z53" i="7"/>
  <c r="AA53" i="7"/>
  <c r="Y54" i="7"/>
  <c r="Z54" i="7"/>
  <c r="AA54" i="7"/>
  <c r="Y55" i="7"/>
  <c r="Z55" i="7"/>
  <c r="AA55" i="7"/>
  <c r="Y56" i="7"/>
  <c r="Z56" i="7"/>
  <c r="AA56" i="7"/>
  <c r="Y57" i="7"/>
  <c r="Z57" i="7"/>
  <c r="AA57" i="7"/>
  <c r="B60" i="7"/>
  <c r="X60" i="7"/>
  <c r="B61" i="7"/>
  <c r="AA2" i="8"/>
  <c r="AB2" i="8"/>
  <c r="AC2" i="8"/>
  <c r="AA3" i="8"/>
  <c r="AB3" i="8"/>
  <c r="AC3" i="8"/>
  <c r="AA4" i="8"/>
  <c r="AB4" i="8"/>
  <c r="AC4" i="8"/>
  <c r="AA5" i="8"/>
  <c r="AB5" i="8"/>
  <c r="AC5" i="8"/>
  <c r="AA6" i="8"/>
  <c r="AB6" i="8"/>
  <c r="AC6" i="8"/>
  <c r="AA7" i="8"/>
  <c r="AB7" i="8"/>
  <c r="AC7" i="8"/>
  <c r="AA8" i="8"/>
  <c r="AB8" i="8"/>
  <c r="AC8" i="8"/>
  <c r="AA9" i="8"/>
  <c r="AB9" i="8"/>
  <c r="AC9" i="8"/>
  <c r="AA10" i="8"/>
  <c r="AB10" i="8"/>
  <c r="AC10" i="8"/>
  <c r="AA11" i="8"/>
  <c r="AB11" i="8"/>
  <c r="AC11" i="8"/>
  <c r="AA12" i="8"/>
  <c r="AB12" i="8"/>
  <c r="AC12" i="8"/>
  <c r="AA13" i="8"/>
  <c r="AB13" i="8"/>
  <c r="AC13" i="8"/>
  <c r="AA14" i="8"/>
  <c r="AB14" i="8"/>
  <c r="AC14" i="8"/>
  <c r="AA15" i="8"/>
  <c r="AB15" i="8"/>
  <c r="AC15" i="8"/>
  <c r="AA16" i="8"/>
  <c r="AB16" i="8"/>
  <c r="AC16" i="8"/>
  <c r="AA17" i="8"/>
  <c r="AB17" i="8"/>
  <c r="AC17" i="8"/>
  <c r="AA18" i="8"/>
  <c r="AB18" i="8"/>
  <c r="AC18" i="8"/>
  <c r="AA19" i="8"/>
  <c r="AB19" i="8"/>
  <c r="AC19" i="8"/>
  <c r="AA20" i="8"/>
  <c r="AB20" i="8"/>
  <c r="AC20" i="8"/>
  <c r="AA21" i="8"/>
  <c r="AB21" i="8"/>
  <c r="AC21" i="8"/>
  <c r="AA22" i="8"/>
  <c r="AB22" i="8"/>
  <c r="AC22" i="8"/>
  <c r="AA23" i="8"/>
  <c r="AB23" i="8"/>
  <c r="AC23" i="8"/>
  <c r="AA24" i="8"/>
  <c r="AB24" i="8"/>
  <c r="AC24" i="8"/>
  <c r="AA25" i="8"/>
  <c r="AB25" i="8"/>
  <c r="AC25" i="8"/>
  <c r="AA26" i="8"/>
  <c r="AB26" i="8"/>
  <c r="AC26" i="8"/>
  <c r="AA27" i="8"/>
  <c r="AB27" i="8"/>
  <c r="AC27" i="8"/>
  <c r="AA28" i="8"/>
  <c r="AB28" i="8"/>
  <c r="AC28" i="8"/>
  <c r="AA29" i="8"/>
  <c r="AB29" i="8"/>
  <c r="AC29" i="8"/>
  <c r="AA30" i="8"/>
  <c r="AB30" i="8"/>
  <c r="AC30" i="8"/>
  <c r="AA31" i="8"/>
  <c r="AB31" i="8"/>
  <c r="AC31" i="8"/>
  <c r="AA32" i="8"/>
  <c r="AB32" i="8"/>
  <c r="AC32" i="8"/>
  <c r="AA33" i="8"/>
  <c r="AB33" i="8"/>
  <c r="AC33" i="8"/>
  <c r="AA34" i="8"/>
  <c r="AB34" i="8"/>
  <c r="AC34" i="8"/>
  <c r="AA35" i="8"/>
  <c r="AB35" i="8"/>
  <c r="AC35" i="8"/>
  <c r="AA36" i="8"/>
  <c r="AB36" i="8"/>
  <c r="AC36" i="8"/>
  <c r="AA37" i="8"/>
  <c r="AB37" i="8"/>
  <c r="AC37" i="8"/>
  <c r="AA38" i="8"/>
  <c r="AB38" i="8"/>
  <c r="AC38" i="8"/>
  <c r="AA39" i="8"/>
  <c r="AB39" i="8"/>
  <c r="AC39" i="8"/>
  <c r="AA40" i="8"/>
  <c r="AB40" i="8"/>
  <c r="AC40" i="8"/>
  <c r="AA41" i="8"/>
  <c r="AB41" i="8"/>
  <c r="AC41" i="8"/>
  <c r="AA42" i="8"/>
  <c r="AB42" i="8"/>
  <c r="AC42" i="8"/>
  <c r="AA43" i="8"/>
  <c r="AB43" i="8"/>
  <c r="AC43" i="8"/>
  <c r="AA44" i="8"/>
  <c r="AB44" i="8"/>
  <c r="AC44" i="8"/>
  <c r="AA45" i="8"/>
  <c r="AB45" i="8"/>
  <c r="AC45" i="8"/>
  <c r="AA46" i="8"/>
  <c r="AB46" i="8"/>
  <c r="AC46" i="8"/>
  <c r="AA47" i="8"/>
  <c r="AB47" i="8"/>
  <c r="AC47" i="8"/>
  <c r="AA48" i="8"/>
  <c r="AB48" i="8"/>
  <c r="AC48" i="8"/>
  <c r="AA49" i="8"/>
  <c r="AB49" i="8"/>
  <c r="AC49" i="8"/>
  <c r="AA50" i="8"/>
  <c r="AB50" i="8"/>
  <c r="AC50" i="8"/>
  <c r="AA51" i="8"/>
  <c r="AB51" i="8"/>
  <c r="AC51" i="8"/>
  <c r="AA52" i="8"/>
  <c r="AB52" i="8"/>
  <c r="AC52" i="8"/>
  <c r="AA53" i="8"/>
  <c r="AB53" i="8"/>
  <c r="AC53" i="8"/>
  <c r="AA54" i="8"/>
  <c r="AB54" i="8"/>
  <c r="AC54" i="8"/>
  <c r="AA55" i="8"/>
  <c r="AB55" i="8"/>
  <c r="AC55" i="8"/>
  <c r="AA56" i="8"/>
  <c r="AB56" i="8"/>
  <c r="AC56" i="8"/>
  <c r="B60" i="8"/>
  <c r="Z60" i="8"/>
  <c r="B61" i="8"/>
  <c r="B62" i="8"/>
  <c r="Y2" i="9"/>
  <c r="Z2" i="9"/>
  <c r="AA2" i="9"/>
  <c r="Y3" i="9"/>
  <c r="Z3" i="9"/>
  <c r="AA3" i="9"/>
  <c r="Y4" i="9"/>
  <c r="Z4" i="9"/>
  <c r="AA4" i="9"/>
  <c r="Y5" i="9"/>
  <c r="Z5" i="9"/>
  <c r="AA5" i="9"/>
  <c r="Y6" i="9"/>
  <c r="Z6" i="9"/>
  <c r="AA6" i="9"/>
  <c r="Y7" i="9"/>
  <c r="Z7" i="9"/>
  <c r="AA7" i="9"/>
  <c r="Y8" i="9"/>
  <c r="Z8" i="9"/>
  <c r="AA8" i="9"/>
  <c r="Y9" i="9"/>
  <c r="Z9" i="9"/>
  <c r="AA9" i="9"/>
  <c r="Y10" i="9"/>
  <c r="Z10" i="9"/>
  <c r="AA10" i="9"/>
  <c r="Y11" i="9"/>
  <c r="Z11" i="9"/>
  <c r="AA11" i="9"/>
  <c r="Y12" i="9"/>
  <c r="Z12" i="9"/>
  <c r="AA12" i="9"/>
  <c r="Y13" i="9"/>
  <c r="Z13" i="9"/>
  <c r="AA13" i="9"/>
  <c r="Y14" i="9"/>
  <c r="Z14" i="9"/>
  <c r="AA14" i="9"/>
  <c r="Y15" i="9"/>
  <c r="Z15" i="9"/>
  <c r="AA15" i="9"/>
  <c r="Y16" i="9"/>
  <c r="Z16" i="9"/>
  <c r="AA16" i="9"/>
  <c r="Y17" i="9"/>
  <c r="Z17" i="9"/>
  <c r="AA17" i="9"/>
  <c r="Y18" i="9"/>
  <c r="Z18" i="9"/>
  <c r="AA18" i="9"/>
  <c r="Y19" i="9"/>
  <c r="Z19" i="9"/>
  <c r="AA19" i="9"/>
  <c r="Y20" i="9"/>
  <c r="Z20" i="9"/>
  <c r="AA20" i="9"/>
  <c r="Y21" i="9"/>
  <c r="Z21" i="9"/>
  <c r="AA21" i="9"/>
  <c r="Y22" i="9"/>
  <c r="Z22" i="9"/>
  <c r="AA22" i="9"/>
  <c r="Y23" i="9"/>
  <c r="Z23" i="9"/>
  <c r="AA23" i="9"/>
  <c r="Y24" i="9"/>
  <c r="Z24" i="9"/>
  <c r="AA24" i="9"/>
  <c r="Y25" i="9"/>
  <c r="Z25" i="9"/>
  <c r="AA25" i="9"/>
  <c r="Y26" i="9"/>
  <c r="Z26" i="9"/>
  <c r="AA26" i="9"/>
  <c r="Y27" i="9"/>
  <c r="Z27" i="9"/>
  <c r="AA27" i="9"/>
  <c r="Y28" i="9"/>
  <c r="Z28" i="9"/>
  <c r="AA28" i="9"/>
  <c r="Y29" i="9"/>
  <c r="Z29" i="9"/>
  <c r="AA29" i="9"/>
  <c r="Y30" i="9"/>
  <c r="Z30" i="9"/>
  <c r="AA30" i="9"/>
  <c r="Y31" i="9"/>
  <c r="Z31" i="9"/>
  <c r="AA31" i="9"/>
  <c r="Y32" i="9"/>
  <c r="Z32" i="9"/>
  <c r="AA32" i="9"/>
  <c r="Y33" i="9"/>
  <c r="Z33" i="9"/>
  <c r="AA33" i="9"/>
  <c r="Y34" i="9"/>
  <c r="Z34" i="9"/>
  <c r="AA34" i="9"/>
  <c r="Y35" i="9"/>
  <c r="Z35" i="9"/>
  <c r="AA35" i="9"/>
  <c r="Y36" i="9"/>
  <c r="Z36" i="9"/>
  <c r="AA36" i="9"/>
  <c r="Y37" i="9"/>
  <c r="Z37" i="9"/>
  <c r="AA37" i="9"/>
  <c r="Y38" i="9"/>
  <c r="Z38" i="9"/>
  <c r="AA38" i="9"/>
  <c r="Y39" i="9"/>
  <c r="Z39" i="9"/>
  <c r="AA39" i="9"/>
  <c r="Y40" i="9"/>
  <c r="Z40" i="9"/>
  <c r="AA40" i="9"/>
  <c r="Y41" i="9"/>
  <c r="Z41" i="9"/>
  <c r="AA41" i="9"/>
  <c r="Y42" i="9"/>
  <c r="Z42" i="9"/>
  <c r="AA42" i="9"/>
  <c r="Y43" i="9"/>
  <c r="Z43" i="9"/>
  <c r="AA43" i="9"/>
  <c r="Y44" i="9"/>
  <c r="Z44" i="9"/>
  <c r="AA44" i="9"/>
  <c r="Y45" i="9"/>
  <c r="Z45" i="9"/>
  <c r="AA45" i="9"/>
  <c r="Y46" i="9"/>
  <c r="Z46" i="9"/>
  <c r="AA46" i="9"/>
  <c r="Y47" i="9"/>
  <c r="Z47" i="9"/>
  <c r="AA47" i="9"/>
  <c r="Y48" i="9"/>
  <c r="Z48" i="9"/>
  <c r="AA48" i="9"/>
  <c r="Y49" i="9"/>
  <c r="Z49" i="9"/>
  <c r="AA49" i="9"/>
  <c r="Y50" i="9"/>
  <c r="Z50" i="9"/>
  <c r="AA50" i="9"/>
  <c r="Y51" i="9"/>
  <c r="Z51" i="9"/>
  <c r="AA51" i="9"/>
  <c r="Y52" i="9"/>
  <c r="Z52" i="9"/>
  <c r="AA52" i="9"/>
  <c r="Y53" i="9"/>
  <c r="Z53" i="9"/>
  <c r="AA53" i="9"/>
  <c r="Y54" i="9"/>
  <c r="Z54" i="9"/>
  <c r="AA54" i="9"/>
  <c r="Y55" i="9"/>
  <c r="Z55" i="9"/>
  <c r="AA55" i="9"/>
  <c r="Y56" i="9"/>
  <c r="Z56" i="9"/>
  <c r="AA56" i="9"/>
  <c r="X60" i="9"/>
  <c r="B61" i="9"/>
  <c r="X61" i="9"/>
  <c r="B62" i="9"/>
  <c r="B63" i="9"/>
  <c r="Y2" i="10"/>
  <c r="Z2" i="10"/>
  <c r="Y3" i="10"/>
  <c r="Z3" i="10"/>
  <c r="Y4" i="10"/>
  <c r="Z4" i="10"/>
  <c r="Y5" i="10"/>
  <c r="Z5" i="10"/>
  <c r="Y6" i="10"/>
  <c r="Z6" i="10"/>
  <c r="Y7" i="10"/>
  <c r="Z7" i="10"/>
  <c r="Y8" i="10"/>
  <c r="Z8" i="10"/>
  <c r="Y9" i="10"/>
  <c r="Z9" i="10"/>
  <c r="Y10" i="10"/>
  <c r="Z10" i="10"/>
  <c r="Y11" i="10"/>
  <c r="Z11" i="10"/>
  <c r="Y12" i="10"/>
  <c r="Z12" i="10"/>
  <c r="Y13" i="10"/>
  <c r="Z13" i="10"/>
  <c r="Y14" i="10"/>
  <c r="Z14" i="10"/>
  <c r="X15" i="10"/>
  <c r="Y15" i="10"/>
  <c r="Z15" i="10"/>
  <c r="Y16" i="10"/>
  <c r="Z16" i="10"/>
  <c r="X17" i="10"/>
  <c r="Y17" i="10"/>
  <c r="Z17" i="10"/>
  <c r="Y18" i="10"/>
  <c r="Z18" i="10"/>
  <c r="Y19" i="10"/>
  <c r="Z19" i="10"/>
  <c r="Y20" i="10"/>
  <c r="Z20" i="10"/>
  <c r="Y21" i="10"/>
  <c r="Z21" i="10"/>
  <c r="Y22" i="10"/>
  <c r="Z22" i="10"/>
  <c r="Y23" i="10"/>
  <c r="Z23" i="10"/>
  <c r="Y24" i="10"/>
  <c r="Z24" i="10"/>
  <c r="Y25" i="10"/>
  <c r="Z25" i="10"/>
  <c r="Y26" i="10"/>
  <c r="Z26" i="10"/>
  <c r="Y27" i="10"/>
  <c r="Z27" i="10"/>
  <c r="Y28" i="10"/>
  <c r="Z28" i="10"/>
  <c r="Y29" i="10"/>
  <c r="Z29" i="10"/>
  <c r="Y30" i="10"/>
  <c r="Z30" i="10"/>
  <c r="Y31" i="10"/>
  <c r="Z31" i="10"/>
  <c r="Y32" i="10"/>
  <c r="Z32" i="10"/>
  <c r="Y33" i="10"/>
  <c r="Z33" i="10"/>
  <c r="Y34" i="10"/>
  <c r="Z34" i="10"/>
  <c r="Y35" i="10"/>
  <c r="Z35" i="10"/>
  <c r="Y36" i="10"/>
  <c r="Z36" i="10"/>
  <c r="Y37" i="10"/>
  <c r="Z37" i="10"/>
  <c r="Y38" i="10"/>
  <c r="Z38" i="10"/>
  <c r="Y39" i="10"/>
  <c r="Z39" i="10"/>
  <c r="Y40" i="10"/>
  <c r="Z40" i="10"/>
  <c r="Y41" i="10"/>
  <c r="Z41" i="10"/>
  <c r="Y42" i="10"/>
  <c r="Z42" i="10"/>
  <c r="Y43" i="10"/>
  <c r="Z43" i="10"/>
  <c r="Y44" i="10"/>
  <c r="Z44" i="10"/>
  <c r="Y45" i="10"/>
  <c r="Z45" i="10"/>
  <c r="Y46" i="10"/>
  <c r="Z46" i="10"/>
  <c r="Y47" i="10"/>
  <c r="Z47" i="10"/>
  <c r="Y48" i="10"/>
  <c r="Z48" i="10"/>
  <c r="Y49" i="10"/>
  <c r="Z49" i="10"/>
  <c r="Y50" i="10"/>
  <c r="Z50" i="10"/>
  <c r="Y51" i="10"/>
  <c r="Z51" i="10"/>
  <c r="Y52" i="10"/>
  <c r="Z52" i="10"/>
  <c r="Y53" i="10"/>
  <c r="Z53" i="10"/>
  <c r="Y54" i="10"/>
  <c r="Z54" i="10"/>
  <c r="Y55" i="10"/>
  <c r="Z55" i="10"/>
  <c r="Y56" i="10"/>
  <c r="Z56" i="10"/>
  <c r="X59" i="10"/>
  <c r="B60" i="10"/>
  <c r="X60" i="10"/>
  <c r="B61" i="10"/>
  <c r="B62" i="10"/>
  <c r="X2" i="11"/>
  <c r="Y2" i="11"/>
  <c r="Z2" i="11"/>
  <c r="X3" i="11"/>
  <c r="Y3" i="11"/>
  <c r="Z3" i="11"/>
  <c r="X4" i="11"/>
  <c r="Y4" i="11"/>
  <c r="Z4" i="11"/>
  <c r="X5" i="11"/>
  <c r="Y5" i="11"/>
  <c r="Z5" i="11"/>
  <c r="X6" i="11"/>
  <c r="Y6" i="11"/>
  <c r="Z6" i="11"/>
  <c r="X7" i="11"/>
  <c r="Y7" i="11"/>
  <c r="Z7" i="11"/>
  <c r="X8" i="11"/>
  <c r="Y8" i="11"/>
  <c r="Z8" i="11"/>
  <c r="X9" i="11"/>
  <c r="Y9" i="11"/>
  <c r="Z9" i="11"/>
  <c r="X10" i="11"/>
  <c r="Y10" i="11"/>
  <c r="Z10" i="11"/>
  <c r="X11" i="11"/>
  <c r="Y11" i="11"/>
  <c r="Z11" i="11"/>
  <c r="X12" i="11"/>
  <c r="Y12" i="11"/>
  <c r="Z12" i="11"/>
  <c r="X13" i="11"/>
  <c r="Y13" i="11"/>
  <c r="Z13" i="11"/>
  <c r="X14" i="11"/>
  <c r="Y14" i="11"/>
  <c r="Z14" i="11"/>
  <c r="X15" i="11"/>
  <c r="Y15" i="11"/>
  <c r="Z15" i="11"/>
  <c r="X16" i="11"/>
  <c r="Y16" i="11"/>
  <c r="Z16" i="11"/>
  <c r="X17" i="11"/>
  <c r="Y17" i="11"/>
  <c r="Z17" i="11"/>
  <c r="X18" i="11"/>
  <c r="Y18" i="11"/>
  <c r="Z18" i="11"/>
  <c r="X19" i="11"/>
  <c r="Y19" i="11"/>
  <c r="Z19" i="11"/>
  <c r="X20" i="11"/>
  <c r="Y20" i="11"/>
  <c r="Z20" i="11"/>
  <c r="X21" i="11"/>
  <c r="Y21" i="11"/>
  <c r="Z21" i="11"/>
  <c r="X22" i="11"/>
  <c r="Y22" i="11"/>
  <c r="Z22" i="11"/>
  <c r="X23" i="11"/>
  <c r="Y23" i="11"/>
  <c r="Z23" i="11"/>
  <c r="X24" i="11"/>
  <c r="Y24" i="11"/>
  <c r="Z24" i="11"/>
  <c r="X25" i="11"/>
  <c r="Y25" i="11"/>
  <c r="Z25" i="11"/>
  <c r="X26" i="11"/>
  <c r="Y26" i="11"/>
  <c r="Z26" i="11"/>
  <c r="X27" i="11"/>
  <c r="Y27" i="11"/>
  <c r="Z27" i="11"/>
  <c r="X28" i="11"/>
  <c r="Y28" i="11"/>
  <c r="Z28" i="11"/>
  <c r="X29" i="11"/>
  <c r="Y29" i="11"/>
  <c r="Z29" i="11"/>
  <c r="X30" i="11"/>
  <c r="Y30" i="11"/>
  <c r="Z30" i="11"/>
  <c r="X31" i="11"/>
  <c r="Y31" i="11"/>
  <c r="Z31" i="11"/>
  <c r="X32" i="11"/>
  <c r="Y32" i="11"/>
  <c r="Z32" i="11"/>
  <c r="X33" i="11"/>
  <c r="Y33" i="11"/>
  <c r="Z33" i="11"/>
  <c r="X34" i="11"/>
  <c r="Y34" i="11"/>
  <c r="Z34" i="11"/>
  <c r="X35" i="11"/>
  <c r="Y35" i="11"/>
  <c r="Z35" i="11"/>
  <c r="X36" i="11"/>
  <c r="Y36" i="11"/>
  <c r="Z36" i="11"/>
  <c r="X37" i="11"/>
  <c r="Y37" i="11"/>
  <c r="Z37" i="11"/>
  <c r="X38" i="11"/>
  <c r="Y38" i="11"/>
  <c r="Z38" i="11"/>
  <c r="X39" i="11"/>
  <c r="Y39" i="11"/>
  <c r="Z39" i="11"/>
  <c r="X40" i="11"/>
  <c r="Y40" i="11"/>
  <c r="Z40" i="11"/>
  <c r="X41" i="11"/>
  <c r="Y41" i="11"/>
  <c r="Z41" i="11"/>
  <c r="X42" i="11"/>
  <c r="Y42" i="11"/>
  <c r="Z42" i="11"/>
  <c r="X43" i="11"/>
  <c r="Y43" i="11"/>
  <c r="Z43" i="11"/>
  <c r="X44" i="11"/>
  <c r="Y44" i="11"/>
  <c r="Z44" i="11"/>
  <c r="X45" i="11"/>
  <c r="Y45" i="11"/>
  <c r="Z45" i="11"/>
  <c r="X46" i="11"/>
  <c r="Y46" i="11"/>
  <c r="Z46" i="11"/>
  <c r="X47" i="11"/>
  <c r="Y47" i="11"/>
  <c r="Z47" i="11"/>
  <c r="X48" i="11"/>
  <c r="Y48" i="11"/>
  <c r="Z48" i="11"/>
  <c r="X49" i="11"/>
  <c r="Y49" i="11"/>
  <c r="Z49" i="11"/>
  <c r="X50" i="11"/>
  <c r="Y50" i="11"/>
  <c r="Z50" i="11"/>
  <c r="X51" i="11"/>
  <c r="Y51" i="11"/>
  <c r="Z51" i="11"/>
  <c r="X52" i="11"/>
  <c r="Y52" i="11"/>
  <c r="Z52" i="11"/>
  <c r="X53" i="11"/>
  <c r="Y53" i="11"/>
  <c r="Z53" i="11"/>
  <c r="X54" i="11"/>
  <c r="Y54" i="11"/>
  <c r="Z54" i="11"/>
  <c r="X55" i="11"/>
  <c r="Y55" i="11"/>
  <c r="Z55" i="11"/>
  <c r="X56" i="11"/>
  <c r="Y56" i="11"/>
  <c r="Z56" i="11"/>
  <c r="W59" i="11"/>
  <c r="B60" i="11"/>
  <c r="W60" i="11"/>
  <c r="B61" i="11"/>
  <c r="B62" i="11"/>
  <c r="Z2" i="12"/>
  <c r="AA2" i="12"/>
  <c r="AB2" i="12"/>
  <c r="Z3" i="12"/>
  <c r="AA3" i="12"/>
  <c r="AB3" i="12"/>
  <c r="Z4" i="12"/>
  <c r="AA4" i="12"/>
  <c r="AB4" i="12"/>
  <c r="Z5" i="12"/>
  <c r="AA5" i="12"/>
  <c r="AB5" i="12"/>
  <c r="Z6" i="12"/>
  <c r="AA6" i="12"/>
  <c r="AB6" i="12"/>
  <c r="Z7" i="12"/>
  <c r="AA7" i="12"/>
  <c r="AB7" i="12"/>
  <c r="Z8" i="12"/>
  <c r="AA8" i="12"/>
  <c r="AB8" i="12"/>
  <c r="Z9" i="12"/>
  <c r="AA9" i="12"/>
  <c r="AB9" i="12"/>
  <c r="Z10" i="12"/>
  <c r="AA10" i="12"/>
  <c r="AB10" i="12"/>
  <c r="Z11" i="12"/>
  <c r="AA11" i="12"/>
  <c r="AB11" i="12"/>
  <c r="Z12" i="12"/>
  <c r="AA12" i="12"/>
  <c r="AB12" i="12"/>
  <c r="Z13" i="12"/>
  <c r="AA13" i="12"/>
  <c r="AB13" i="12"/>
  <c r="Z14" i="12"/>
  <c r="AA14" i="12"/>
  <c r="AB14" i="12"/>
  <c r="Z15" i="12"/>
  <c r="AA15" i="12"/>
  <c r="AB15" i="12"/>
  <c r="Z16" i="12"/>
  <c r="AA16" i="12"/>
  <c r="AB16" i="12"/>
  <c r="Z17" i="12"/>
  <c r="AA17" i="12"/>
  <c r="AB17" i="12"/>
  <c r="Z18" i="12"/>
  <c r="AA18" i="12"/>
  <c r="AB18" i="12"/>
  <c r="Z19" i="12"/>
  <c r="AA19" i="12"/>
  <c r="AB19" i="12"/>
  <c r="Z20" i="12"/>
  <c r="AA20" i="12"/>
  <c r="AB20" i="12"/>
  <c r="Z21" i="12"/>
  <c r="AA21" i="12"/>
  <c r="AB21" i="12"/>
  <c r="Z22" i="12"/>
  <c r="AA22" i="12"/>
  <c r="AB22" i="12"/>
  <c r="Z23" i="12"/>
  <c r="AA23" i="12"/>
  <c r="AB23" i="12"/>
  <c r="Z24" i="12"/>
  <c r="AA24" i="12"/>
  <c r="AB24" i="12"/>
  <c r="Z25" i="12"/>
  <c r="AA25" i="12"/>
  <c r="AB25" i="12"/>
  <c r="Z26" i="12"/>
  <c r="AA26" i="12"/>
  <c r="AB26" i="12"/>
  <c r="Z27" i="12"/>
  <c r="AA27" i="12"/>
  <c r="AB27" i="12"/>
  <c r="Z28" i="12"/>
  <c r="AA28" i="12"/>
  <c r="AB28" i="12"/>
  <c r="Z29" i="12"/>
  <c r="AA29" i="12"/>
  <c r="AB29" i="12"/>
  <c r="Z30" i="12"/>
  <c r="AA30" i="12"/>
  <c r="AB30" i="12"/>
  <c r="Z31" i="12"/>
  <c r="AA31" i="12"/>
  <c r="AB31" i="12"/>
  <c r="Z32" i="12"/>
  <c r="AA32" i="12"/>
  <c r="AB32" i="12"/>
  <c r="Z33" i="12"/>
  <c r="AA33" i="12"/>
  <c r="AB33" i="12"/>
  <c r="Z34" i="12"/>
  <c r="AA34" i="12"/>
  <c r="AB34" i="12"/>
  <c r="Z35" i="12"/>
  <c r="AA35" i="12"/>
  <c r="AB35" i="12"/>
  <c r="Z36" i="12"/>
  <c r="AA36" i="12"/>
  <c r="AB36" i="12"/>
  <c r="Z37" i="12"/>
  <c r="AA37" i="12"/>
  <c r="AB37" i="12"/>
  <c r="Z38" i="12"/>
  <c r="AA38" i="12"/>
  <c r="AB38" i="12"/>
  <c r="Z39" i="12"/>
  <c r="AA39" i="12"/>
  <c r="AB39" i="12"/>
  <c r="Z40" i="12"/>
  <c r="AA40" i="12"/>
  <c r="AB40" i="12"/>
  <c r="Z41" i="12"/>
  <c r="AA41" i="12"/>
  <c r="AB41" i="12"/>
  <c r="Z42" i="12"/>
  <c r="AA42" i="12"/>
  <c r="AB42" i="12"/>
  <c r="Z43" i="12"/>
  <c r="AA43" i="12"/>
  <c r="AB43" i="12"/>
  <c r="Z44" i="12"/>
  <c r="AA44" i="12"/>
  <c r="AB44" i="12"/>
  <c r="Z45" i="12"/>
  <c r="AA45" i="12"/>
  <c r="AB45" i="12"/>
  <c r="Z46" i="12"/>
  <c r="AA46" i="12"/>
  <c r="AB46" i="12"/>
  <c r="Z47" i="12"/>
  <c r="AA47" i="12"/>
  <c r="AB47" i="12"/>
  <c r="Z48" i="12"/>
  <c r="AA48" i="12"/>
  <c r="AB48" i="12"/>
  <c r="Z49" i="12"/>
  <c r="AA49" i="12"/>
  <c r="AB49" i="12"/>
  <c r="Z50" i="12"/>
  <c r="AA50" i="12"/>
  <c r="AB50" i="12"/>
  <c r="Z51" i="12"/>
  <c r="AA51" i="12"/>
  <c r="AB51" i="12"/>
  <c r="Z52" i="12"/>
  <c r="AA52" i="12"/>
  <c r="AB52" i="12"/>
  <c r="Z53" i="12"/>
  <c r="AA53" i="12"/>
  <c r="AB53" i="12"/>
  <c r="Z54" i="12"/>
  <c r="AA54" i="12"/>
  <c r="AB54" i="12"/>
  <c r="Z55" i="12"/>
  <c r="AA55" i="12"/>
  <c r="AB55" i="12"/>
  <c r="Z56" i="12"/>
  <c r="AA56" i="12"/>
  <c r="AB56" i="12"/>
  <c r="Y59" i="12"/>
  <c r="B60" i="12"/>
  <c r="Y60" i="12"/>
  <c r="B61" i="12"/>
  <c r="B62" i="12"/>
  <c r="Y2" i="13"/>
  <c r="Z2" i="13"/>
  <c r="AA2" i="13"/>
  <c r="Y3" i="13"/>
  <c r="Z3" i="13"/>
  <c r="AA3" i="13"/>
  <c r="Y4" i="13"/>
  <c r="Z4" i="13"/>
  <c r="AA4" i="13"/>
  <c r="Y5" i="13"/>
  <c r="Z5" i="13"/>
  <c r="AA5" i="13"/>
  <c r="Y6" i="13"/>
  <c r="Z6" i="13"/>
  <c r="AA6" i="13"/>
  <c r="Y7" i="13"/>
  <c r="Z7" i="13"/>
  <c r="AA7" i="13"/>
  <c r="Y8" i="13"/>
  <c r="Z8" i="13"/>
  <c r="AA8" i="13"/>
  <c r="Y9" i="13"/>
  <c r="Z9" i="13"/>
  <c r="AA9" i="13"/>
  <c r="Y10" i="13"/>
  <c r="Z10" i="13"/>
  <c r="AA10" i="13"/>
  <c r="Y11" i="13"/>
  <c r="Z11" i="13"/>
  <c r="AA11" i="13"/>
  <c r="Y12" i="13"/>
  <c r="Z12" i="13"/>
  <c r="AA12" i="13"/>
  <c r="Y13" i="13"/>
  <c r="Z13" i="13"/>
  <c r="AA13" i="13"/>
  <c r="Y14" i="13"/>
  <c r="Z14" i="13"/>
  <c r="AA14" i="13"/>
  <c r="Y15" i="13"/>
  <c r="Z15" i="13"/>
  <c r="AA15" i="13"/>
  <c r="Y16" i="13"/>
  <c r="Z16" i="13"/>
  <c r="AA16" i="13"/>
  <c r="Y17" i="13"/>
  <c r="Z17" i="13"/>
  <c r="AA17" i="13"/>
  <c r="Y18" i="13"/>
  <c r="Z18" i="13"/>
  <c r="AA18" i="13"/>
  <c r="Y19" i="13"/>
  <c r="Z19" i="13"/>
  <c r="AA19" i="13"/>
  <c r="Y20" i="13"/>
  <c r="Z20" i="13"/>
  <c r="AA20" i="13"/>
  <c r="Y21" i="13"/>
  <c r="Z21" i="13"/>
  <c r="AA21" i="13"/>
  <c r="Y22" i="13"/>
  <c r="Z22" i="13"/>
  <c r="AA22" i="13"/>
  <c r="Y23" i="13"/>
  <c r="Z23" i="13"/>
  <c r="AA23" i="13"/>
  <c r="Y24" i="13"/>
  <c r="Z24" i="13"/>
  <c r="AA24" i="13"/>
  <c r="Y25" i="13"/>
  <c r="Z25" i="13"/>
  <c r="AA25" i="13"/>
  <c r="Y26" i="13"/>
  <c r="Z26" i="13"/>
  <c r="AA26" i="13"/>
  <c r="Y27" i="13"/>
  <c r="Z27" i="13"/>
  <c r="AA27" i="13"/>
  <c r="Y28" i="13"/>
  <c r="Z28" i="13"/>
  <c r="AA28" i="13"/>
  <c r="Y29" i="13"/>
  <c r="Z29" i="13"/>
  <c r="AA29" i="13"/>
  <c r="Y30" i="13"/>
  <c r="Z30" i="13"/>
  <c r="AA30" i="13"/>
  <c r="Y31" i="13"/>
  <c r="Z31" i="13"/>
  <c r="AA31" i="13"/>
  <c r="Y32" i="13"/>
  <c r="Z32" i="13"/>
  <c r="AA32" i="13"/>
  <c r="Y33" i="13"/>
  <c r="Z33" i="13"/>
  <c r="AA33" i="13"/>
  <c r="Y34" i="13"/>
  <c r="Z34" i="13"/>
  <c r="AA34" i="13"/>
  <c r="Y35" i="13"/>
  <c r="Z35" i="13"/>
  <c r="AA35" i="13"/>
  <c r="Y36" i="13"/>
  <c r="Z36" i="13"/>
  <c r="AA36" i="13"/>
  <c r="Y37" i="13"/>
  <c r="Z37" i="13"/>
  <c r="AA37" i="13"/>
  <c r="Y38" i="13"/>
  <c r="Z38" i="13"/>
  <c r="AA38" i="13"/>
  <c r="Y39" i="13"/>
  <c r="Z39" i="13"/>
  <c r="AA39" i="13"/>
  <c r="Y40" i="13"/>
  <c r="Z40" i="13"/>
  <c r="AA40" i="13"/>
  <c r="Y41" i="13"/>
  <c r="Z41" i="13"/>
  <c r="AA41" i="13"/>
  <c r="Y42" i="13"/>
  <c r="Z42" i="13"/>
  <c r="AA42" i="13"/>
  <c r="Y43" i="13"/>
  <c r="Z43" i="13"/>
  <c r="AA43" i="13"/>
  <c r="Y44" i="13"/>
  <c r="Z44" i="13"/>
  <c r="AA44" i="13"/>
  <c r="Y45" i="13"/>
  <c r="Z45" i="13"/>
  <c r="AA45" i="13"/>
  <c r="Y46" i="13"/>
  <c r="Z46" i="13"/>
  <c r="AA46" i="13"/>
  <c r="Y47" i="13"/>
  <c r="Z47" i="13"/>
  <c r="AA47" i="13"/>
  <c r="Y48" i="13"/>
  <c r="Z48" i="13"/>
  <c r="AA48" i="13"/>
  <c r="Y49" i="13"/>
  <c r="Z49" i="13"/>
  <c r="AA49" i="13"/>
  <c r="Y50" i="13"/>
  <c r="Z50" i="13"/>
  <c r="AA50" i="13"/>
  <c r="Y51" i="13"/>
  <c r="Z51" i="13"/>
  <c r="AA51" i="13"/>
  <c r="Y52" i="13"/>
  <c r="Z52" i="13"/>
  <c r="AA52" i="13"/>
  <c r="Y53" i="13"/>
  <c r="Z53" i="13"/>
  <c r="AA53" i="13"/>
  <c r="Y54" i="13"/>
  <c r="Z54" i="13"/>
  <c r="AA54" i="13"/>
  <c r="Y55" i="13"/>
  <c r="Z55" i="13"/>
  <c r="AA55" i="13"/>
  <c r="Y56" i="13"/>
  <c r="Z56" i="13"/>
  <c r="AA56" i="13"/>
  <c r="X59" i="13"/>
  <c r="B60" i="13"/>
  <c r="X60" i="13"/>
  <c r="B61" i="13"/>
  <c r="B62" i="13"/>
  <c r="B59" i="14"/>
  <c r="C59" i="14"/>
  <c r="D59" i="14"/>
  <c r="E59" i="14"/>
  <c r="F59" i="14"/>
  <c r="G59" i="14"/>
  <c r="H59" i="14"/>
  <c r="I59" i="14"/>
  <c r="J59" i="14"/>
  <c r="K59" i="14"/>
  <c r="L59" i="14"/>
  <c r="M59" i="14"/>
  <c r="B60" i="14"/>
  <c r="C60" i="14"/>
  <c r="D60" i="14"/>
  <c r="E60" i="14"/>
  <c r="F60" i="14"/>
  <c r="G60" i="14"/>
  <c r="H60" i="14"/>
  <c r="I60" i="14"/>
  <c r="J60" i="14"/>
  <c r="K60" i="14"/>
  <c r="L60" i="14"/>
  <c r="M60" i="14"/>
  <c r="N60" i="14"/>
  <c r="B61" i="14"/>
  <c r="C61" i="14"/>
  <c r="D61" i="14"/>
  <c r="E61" i="14"/>
  <c r="F61" i="14"/>
  <c r="G61" i="14"/>
  <c r="H61" i="14"/>
  <c r="I61" i="14"/>
  <c r="J61" i="14"/>
  <c r="K61" i="14"/>
  <c r="L61" i="14"/>
  <c r="M61" i="14"/>
  <c r="B3" i="15"/>
  <c r="C3" i="15"/>
  <c r="D3" i="15"/>
  <c r="E3" i="15"/>
  <c r="F3" i="15"/>
  <c r="G3" i="15"/>
  <c r="H3" i="15"/>
  <c r="I3" i="15"/>
  <c r="J3" i="15"/>
  <c r="K3" i="15"/>
  <c r="L3" i="15"/>
  <c r="M3" i="15"/>
  <c r="N3" i="15"/>
  <c r="O3" i="15"/>
  <c r="P3" i="15"/>
  <c r="Q3" i="15"/>
  <c r="R3" i="15"/>
  <c r="S3" i="15"/>
  <c r="T3" i="15"/>
  <c r="U3" i="15"/>
  <c r="V3" i="15"/>
  <c r="W3" i="15"/>
  <c r="X3" i="15"/>
  <c r="Y3" i="15"/>
  <c r="Z3" i="15"/>
  <c r="AA3" i="15"/>
  <c r="B5" i="15"/>
  <c r="C5" i="15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V5" i="15"/>
  <c r="W5" i="15"/>
  <c r="X5" i="15"/>
  <c r="Y5" i="15"/>
  <c r="Z5" i="15"/>
  <c r="AA5" i="15"/>
  <c r="B7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B9" i="15"/>
  <c r="C9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V9" i="15"/>
  <c r="W9" i="15"/>
  <c r="X9" i="15"/>
  <c r="Y9" i="15"/>
  <c r="Z9" i="15"/>
  <c r="AA9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Z11" i="15"/>
  <c r="AA11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A14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AA18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Z27" i="15"/>
  <c r="AA27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AA29" i="15"/>
  <c r="K32" i="15"/>
  <c r="L32" i="15"/>
  <c r="M32" i="15"/>
  <c r="N32" i="15"/>
  <c r="O32" i="15"/>
  <c r="P32" i="15"/>
  <c r="Q32" i="15"/>
  <c r="R32" i="15"/>
  <c r="S32" i="15"/>
  <c r="T32" i="15"/>
  <c r="AA32" i="15"/>
  <c r="K34" i="15"/>
  <c r="L34" i="15"/>
  <c r="M34" i="15"/>
  <c r="N34" i="15"/>
  <c r="O34" i="15"/>
  <c r="P34" i="15"/>
  <c r="Q34" i="15"/>
  <c r="R34" i="15"/>
  <c r="S34" i="15"/>
  <c r="T34" i="15"/>
  <c r="AA34" i="15"/>
  <c r="K36" i="15"/>
  <c r="L36" i="15"/>
  <c r="M36" i="15"/>
  <c r="N36" i="15"/>
  <c r="O36" i="15"/>
  <c r="P36" i="15"/>
  <c r="AA36" i="15"/>
</calcChain>
</file>

<file path=xl/sharedStrings.xml><?xml version="1.0" encoding="utf-8"?>
<sst xmlns="http://schemas.openxmlformats.org/spreadsheetml/2006/main" count="1230" uniqueCount="221">
  <si>
    <t>Total No gardens</t>
    <phoneticPr fontId="2" type="noConversion"/>
  </si>
  <si>
    <t>Willow Warbler</t>
    <phoneticPr fontId="0" type="noConversion"/>
  </si>
  <si>
    <t>Fieldfare</t>
    <phoneticPr fontId="0" type="noConversion"/>
  </si>
  <si>
    <t>Redwing</t>
    <phoneticPr fontId="0" type="noConversion"/>
  </si>
  <si>
    <t>Moorhen</t>
    <phoneticPr fontId="0" type="noConversion"/>
  </si>
  <si>
    <t>Fox Cottage</t>
  </si>
  <si>
    <t>8 Old Bincombe</t>
  </si>
  <si>
    <t>Siskin</t>
    <phoneticPr fontId="0" type="noConversion"/>
  </si>
  <si>
    <t>Max</t>
    <phoneticPr fontId="0" type="noConversion"/>
  </si>
  <si>
    <t>Min</t>
    <phoneticPr fontId="0" type="noConversion"/>
  </si>
  <si>
    <t>Standard Deviation</t>
    <phoneticPr fontId="0" type="noConversion"/>
  </si>
  <si>
    <t>Redstart</t>
    <phoneticPr fontId="0" type="noConversion"/>
  </si>
  <si>
    <t>February</t>
    <phoneticPr fontId="0" type="noConversion"/>
  </si>
  <si>
    <t>March</t>
  </si>
  <si>
    <t>April</t>
  </si>
  <si>
    <t>May</t>
  </si>
  <si>
    <t>June</t>
  </si>
  <si>
    <t>July</t>
  </si>
  <si>
    <t>Maximum</t>
  </si>
  <si>
    <t>Minimum</t>
  </si>
  <si>
    <t>Carrion Crow</t>
  </si>
  <si>
    <t xml:space="preserve"> </t>
    <phoneticPr fontId="0" type="noConversion"/>
  </si>
  <si>
    <t>No of 0 records</t>
    <phoneticPr fontId="2" type="noConversion"/>
  </si>
  <si>
    <t>Total no of gardens</t>
    <phoneticPr fontId="0" type="noConversion"/>
  </si>
  <si>
    <t>January</t>
    <phoneticPr fontId="0" type="noConversion"/>
  </si>
  <si>
    <t>August</t>
  </si>
  <si>
    <t>September</t>
  </si>
  <si>
    <t>October</t>
  </si>
  <si>
    <t>Total no of Gardens</t>
    <phoneticPr fontId="0" type="noConversion"/>
  </si>
  <si>
    <t>Nuthatch</t>
  </si>
  <si>
    <t>Summer Migrants</t>
    <phoneticPr fontId="0" type="noConversion"/>
  </si>
  <si>
    <t>House Martin</t>
    <phoneticPr fontId="0" type="noConversion"/>
  </si>
  <si>
    <t>Swallow</t>
    <phoneticPr fontId="0" type="noConversion"/>
  </si>
  <si>
    <t>Swift</t>
    <phoneticPr fontId="0" type="noConversion"/>
  </si>
  <si>
    <t>Total no of gardens</t>
    <phoneticPr fontId="0" type="noConversion"/>
  </si>
  <si>
    <t>Total No of Gardens</t>
    <phoneticPr fontId="2" type="noConversion"/>
  </si>
  <si>
    <t>Common Pheasant</t>
  </si>
  <si>
    <t>Cuckoo</t>
  </si>
  <si>
    <t>Dunnock</t>
  </si>
  <si>
    <t>Goldcrest</t>
  </si>
  <si>
    <t>Goldfinch</t>
  </si>
  <si>
    <t>Blue Tit</t>
  </si>
  <si>
    <t>Brambling</t>
  </si>
  <si>
    <t>Bullfinch</t>
  </si>
  <si>
    <t>Buzzard</t>
  </si>
  <si>
    <t>Redwing</t>
  </si>
  <si>
    <t>Siskin</t>
  </si>
  <si>
    <t>Stonechat</t>
  </si>
  <si>
    <t>Treecreeper</t>
  </si>
  <si>
    <t>Starling</t>
  </si>
  <si>
    <t>Swallow</t>
  </si>
  <si>
    <t>Swift</t>
  </si>
  <si>
    <t>Stonechat</t>
    <phoneticPr fontId="0" type="noConversion"/>
  </si>
  <si>
    <t>Great Tit</t>
  </si>
  <si>
    <t>Green Woodpecker</t>
  </si>
  <si>
    <t>Total Records</t>
    <phoneticPr fontId="2" type="noConversion"/>
  </si>
  <si>
    <t>Average</t>
    <phoneticPr fontId="2" type="noConversion"/>
  </si>
  <si>
    <t>Wyndings</t>
  </si>
  <si>
    <t>2 old Bincombe Lane</t>
  </si>
  <si>
    <t>Long-tailed Tit</t>
  </si>
  <si>
    <t xml:space="preserve">Total Species seen </t>
    <phoneticPr fontId="2" type="noConversion"/>
  </si>
  <si>
    <t>Magpie</t>
  </si>
  <si>
    <t>Mallard</t>
  </si>
  <si>
    <t>Mistle Thrush</t>
  </si>
  <si>
    <t>Standard deviation is a statistical measure of spread or variability.The standard deviation is the root mean square (RMS) deviation of the values from their arithmetic mean</t>
  </si>
  <si>
    <t>St Brivels</t>
  </si>
  <si>
    <t>Herring Gull</t>
  </si>
  <si>
    <t>House Martin</t>
  </si>
  <si>
    <t>House Sparrow</t>
  </si>
  <si>
    <t>Jackdaw</t>
  </si>
  <si>
    <t xml:space="preserve"> </t>
    <phoneticPr fontId="0" type="noConversion"/>
  </si>
  <si>
    <t>* New on SP List</t>
    <phoneticPr fontId="2" type="noConversion"/>
  </si>
  <si>
    <t>Counts</t>
    <phoneticPr fontId="2" type="noConversion"/>
  </si>
  <si>
    <t>Chaffinch</t>
  </si>
  <si>
    <t>Chiffchaf</t>
  </si>
  <si>
    <t>Coal Tit</t>
  </si>
  <si>
    <t>Collared Dove</t>
  </si>
  <si>
    <t>Rook</t>
  </si>
  <si>
    <t>Song Thrush</t>
  </si>
  <si>
    <t>Starling</t>
    <phoneticPr fontId="0" type="noConversion"/>
  </si>
  <si>
    <t>Yellowhammer</t>
    <phoneticPr fontId="0" type="noConversion"/>
  </si>
  <si>
    <t>Green Woodpecker</t>
    <phoneticPr fontId="0" type="noConversion"/>
  </si>
  <si>
    <t>Grey Wagtail</t>
    <phoneticPr fontId="0" type="noConversion"/>
  </si>
  <si>
    <t>Chaffinch</t>
    <phoneticPr fontId="0" type="noConversion"/>
  </si>
  <si>
    <t>November</t>
  </si>
  <si>
    <t>December</t>
  </si>
  <si>
    <t>Treecreeper</t>
    <phoneticPr fontId="0" type="noConversion"/>
  </si>
  <si>
    <t>Blue Tit</t>
    <phoneticPr fontId="0" type="noConversion"/>
  </si>
  <si>
    <t>Total No of gardens</t>
    <phoneticPr fontId="2" type="noConversion"/>
  </si>
  <si>
    <t>Total No  gardens</t>
    <phoneticPr fontId="2" type="noConversion"/>
  </si>
  <si>
    <t>Total No of garden</t>
    <phoneticPr fontId="2" type="noConversion"/>
  </si>
  <si>
    <t>No of 0 records</t>
    <phoneticPr fontId="2" type="noConversion"/>
  </si>
  <si>
    <t>Tawny Owl</t>
  </si>
  <si>
    <t>Wood Pigeon</t>
  </si>
  <si>
    <t>Gr. Sp. Woodpecker</t>
  </si>
  <si>
    <t>Spinneys</t>
    <phoneticPr fontId="0" type="noConversion"/>
  </si>
  <si>
    <t>Dunnock</t>
    <phoneticPr fontId="0" type="noConversion"/>
  </si>
  <si>
    <t>Meadian</t>
  </si>
  <si>
    <t>No of gardens in survey</t>
    <phoneticPr fontId="0" type="noConversion"/>
  </si>
  <si>
    <t>Whitethroat</t>
  </si>
  <si>
    <t>Total number of gardens</t>
    <phoneticPr fontId="0" type="noConversion"/>
  </si>
  <si>
    <t>Goldfinch</t>
    <phoneticPr fontId="0" type="noConversion"/>
  </si>
  <si>
    <t>Linnet</t>
  </si>
  <si>
    <t>No of gardens in the survey</t>
    <phoneticPr fontId="0" type="noConversion"/>
  </si>
  <si>
    <t>Total No of gardens</t>
  </si>
  <si>
    <t>Barn Owl</t>
  </si>
  <si>
    <t>Gr. Sp. Woodpecker</t>
    <phoneticPr fontId="0" type="noConversion"/>
  </si>
  <si>
    <t>Fieldfare</t>
  </si>
  <si>
    <t>Moorhen</t>
  </si>
  <si>
    <t>Redstart</t>
  </si>
  <si>
    <t>Blackbird</t>
  </si>
  <si>
    <t>Blackcap</t>
  </si>
  <si>
    <t>Numbers Seen</t>
    <phoneticPr fontId="0" type="noConversion"/>
  </si>
  <si>
    <t>17 Old Bincombe</t>
  </si>
  <si>
    <t>86 Sutton Rd</t>
  </si>
  <si>
    <t>Northdown Farm</t>
  </si>
  <si>
    <t xml:space="preserve"> </t>
    <phoneticPr fontId="0" type="noConversion"/>
  </si>
  <si>
    <t xml:space="preserve"> </t>
    <phoneticPr fontId="0" type="noConversion"/>
  </si>
  <si>
    <t>Selected Red Data Birds</t>
    <phoneticPr fontId="0" type="noConversion"/>
  </si>
  <si>
    <t>Amber Listed Birds</t>
    <phoneticPr fontId="0" type="noConversion"/>
  </si>
  <si>
    <t>Others</t>
    <phoneticPr fontId="0" type="noConversion"/>
  </si>
  <si>
    <t>Average per survey</t>
    <phoneticPr fontId="0" type="noConversion"/>
  </si>
  <si>
    <t>WillowWarbler</t>
  </si>
  <si>
    <t>Robin</t>
    <phoneticPr fontId="0" type="noConversion"/>
  </si>
  <si>
    <t>Total Observations</t>
    <phoneticPr fontId="0" type="noConversion"/>
  </si>
  <si>
    <t>Kestrel</t>
  </si>
  <si>
    <t>Maximum</t>
    <phoneticPr fontId="0" type="noConversion"/>
  </si>
  <si>
    <t>Minimum</t>
    <phoneticPr fontId="0" type="noConversion"/>
  </si>
  <si>
    <t>Meadian</t>
    <phoneticPr fontId="0" type="noConversion"/>
  </si>
  <si>
    <t>Total Records</t>
    <phoneticPr fontId="0" type="noConversion"/>
  </si>
  <si>
    <t>Pied Wagtail</t>
  </si>
  <si>
    <t>Robin</t>
  </si>
  <si>
    <t>Sparrowhawk</t>
  </si>
  <si>
    <t>Wren</t>
  </si>
  <si>
    <t>Yellowhammer</t>
  </si>
  <si>
    <t>Counts</t>
  </si>
  <si>
    <t>Total Species seen</t>
  </si>
  <si>
    <t>No of 0 records</t>
  </si>
  <si>
    <t>Total Records</t>
  </si>
  <si>
    <t>Average</t>
  </si>
  <si>
    <t>19 Old Bincombe</t>
    <phoneticPr fontId="0" type="noConversion"/>
  </si>
  <si>
    <t>Greenfinch</t>
  </si>
  <si>
    <t>Blackbird</t>
    <phoneticPr fontId="0" type="noConversion"/>
  </si>
  <si>
    <t xml:space="preserve"> </t>
    <phoneticPr fontId="0" type="noConversion"/>
  </si>
  <si>
    <t>Great Tit</t>
    <phoneticPr fontId="0" type="noConversion"/>
  </si>
  <si>
    <t>House Sparrow</t>
    <phoneticPr fontId="0" type="noConversion"/>
  </si>
  <si>
    <t>Song Thrush</t>
    <phoneticPr fontId="0" type="noConversion"/>
  </si>
  <si>
    <t>2 The Puddledocks</t>
  </si>
  <si>
    <t>3 The Puddledocks</t>
  </si>
  <si>
    <t>Bellamy Cottage</t>
  </si>
  <si>
    <t>Grey Wagtail</t>
  </si>
  <si>
    <t>Grey Heron</t>
  </si>
  <si>
    <t>No of gardens in the survey</t>
    <phoneticPr fontId="0" type="noConversion"/>
  </si>
  <si>
    <t>69 Sutton Road</t>
  </si>
  <si>
    <t>The Old Bakehouse</t>
  </si>
  <si>
    <t>Spinneys</t>
  </si>
  <si>
    <t>Spingside Plaisters L</t>
  </si>
  <si>
    <t>19 Old Bincombe</t>
  </si>
  <si>
    <t>Black-headed Gull</t>
  </si>
  <si>
    <t>Willow Warbler</t>
  </si>
  <si>
    <t>Springbank Pl lane</t>
  </si>
  <si>
    <t>The Cottage Puddledock lane</t>
  </si>
  <si>
    <t>Springbank P L</t>
  </si>
  <si>
    <t>The Cottage Puddledock ln</t>
  </si>
  <si>
    <t>The Cottage Puddledock Lane</t>
  </si>
  <si>
    <t>Springbank PL</t>
  </si>
  <si>
    <t>Springbank P.L.</t>
  </si>
  <si>
    <t>The Cottage Puddle Dock Ln</t>
  </si>
  <si>
    <t>The Cottage Puddledock Ln</t>
  </si>
  <si>
    <t>Springbank Pl</t>
  </si>
  <si>
    <t>The Cottage, Puddledock Lane</t>
  </si>
  <si>
    <t xml:space="preserve"> </t>
  </si>
  <si>
    <t>Chiffchaff</t>
  </si>
  <si>
    <t>55 Sutton Road</t>
  </si>
  <si>
    <t>Springbank</t>
  </si>
  <si>
    <t>55 Sutton Rd</t>
  </si>
  <si>
    <t>55 sutton Road</t>
  </si>
  <si>
    <t xml:space="preserve"> No of gardens</t>
  </si>
  <si>
    <t>The Cottage P Lane</t>
  </si>
  <si>
    <t>Hillside</t>
  </si>
  <si>
    <t>11 Old Bincombe Lane</t>
  </si>
  <si>
    <t>Little owl</t>
  </si>
  <si>
    <t>Little Owl</t>
  </si>
  <si>
    <t>Hillcrest</t>
  </si>
  <si>
    <t>3 Brookmead</t>
  </si>
  <si>
    <t xml:space="preserve">7 Old Bincome </t>
  </si>
  <si>
    <t>3 Brookmead Close</t>
  </si>
  <si>
    <t>7 Old Bincome</t>
  </si>
  <si>
    <t>Jay</t>
  </si>
  <si>
    <t>Hill side</t>
  </si>
  <si>
    <t xml:space="preserve">7 Old Bincombe </t>
  </si>
  <si>
    <t>Sedge Warbler</t>
  </si>
  <si>
    <t>Total Gardens</t>
  </si>
  <si>
    <t>Lapwing x 8 on Wessex Water field 22/11/2015</t>
  </si>
  <si>
    <t>86 Sutton Road</t>
  </si>
  <si>
    <t>12 Old Bincombe Lane</t>
  </si>
  <si>
    <t>Sutton Court Lawns</t>
  </si>
  <si>
    <t>Sutton Park Lawns</t>
  </si>
  <si>
    <t xml:space="preserve">Sutton Court </t>
  </si>
  <si>
    <t>12 Old Bincombe</t>
  </si>
  <si>
    <t>12 old Bincombe Lane</t>
  </si>
  <si>
    <t>December 27th to January 3rd, 2017</t>
  </si>
  <si>
    <t>Sutton Court lawns</t>
  </si>
  <si>
    <t>October 26th - 1st November 2017</t>
  </si>
  <si>
    <t>21-28th November 2017</t>
  </si>
  <si>
    <t>September 25th - 1st October 2017</t>
  </si>
  <si>
    <t>21st - 27th August 2017</t>
  </si>
  <si>
    <t>July 24-30th 2017</t>
  </si>
  <si>
    <t>May 22nd 28th 2017</t>
  </si>
  <si>
    <t>23rd - 29th April 2017</t>
  </si>
  <si>
    <t>19th - 25th February 2017</t>
  </si>
  <si>
    <t>22-28th January 2017                            Species</t>
  </si>
  <si>
    <t>2 Sutton Court Lawns</t>
  </si>
  <si>
    <t>19th -25th  March 2017</t>
  </si>
  <si>
    <t>12 Old bincombe Lane</t>
  </si>
  <si>
    <t>June 26th -1st July 2017</t>
  </si>
  <si>
    <t>20+</t>
  </si>
  <si>
    <t>Sutton Park lawns</t>
  </si>
  <si>
    <t>2 Sutton Vourt lawns</t>
  </si>
  <si>
    <t>19 Old Bincombe Lane</t>
  </si>
  <si>
    <t>15+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</si>
</sst>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8"/>
      <name val="Helvetica"/>
    </font>
    <font>
      <b/>
      <sz val="8"/>
      <name val="Helvetica"/>
    </font>
    <font>
      <sz val="8"/>
      <name val="Helvetica"/>
    </font>
    <font>
      <sz val="12"/>
      <name val="Helvetica"/>
    </font>
    <font>
      <b/>
      <sz val="10"/>
      <name val="Helvetica"/>
    </font>
    <font>
      <b/>
      <sz val="8"/>
      <color indexed="10"/>
      <name val="Helvetica"/>
    </font>
    <font>
      <sz val="8"/>
      <color rgb="FF000000"/>
      <name val="Arial"/>
    </font>
    <font>
      <sz val="9"/>
      <color rgb="FF000000"/>
      <name val="Calibri"/>
    </font>
    <font>
      <sz val="8"/>
      <color theme="1"/>
      <name val="Arial"/>
    </font>
    <font>
      <u/>
      <sz val="8"/>
      <color theme="10"/>
      <name val="Helvetica"/>
    </font>
    <font>
      <u/>
      <sz val="8"/>
      <color theme="11"/>
      <name val="Helvetica"/>
    </font>
    <font>
      <b/>
      <sz val="12"/>
      <name val="Helvetica"/>
    </font>
    <font>
      <sz val="9"/>
      <color indexed="8"/>
      <name val="Calibri"/>
    </font>
    <font>
      <sz val="9"/>
      <name val="Helvetica"/>
    </font>
    <font>
      <sz val="9"/>
      <name val="Calibri"/>
    </font>
    <font>
      <sz val="12"/>
      <color indexed="8"/>
      <name val="Calibri"/>
    </font>
    <font>
      <sz val="12"/>
      <color rgb="FF000000"/>
      <name val="Calibri"/>
      <family val="2"/>
    </font>
    <font>
      <b/>
      <sz val="12"/>
      <color theme="1"/>
      <name val="Calibri"/>
      <family val="2"/>
      <charset val="136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1" xfId="0" applyBorder="1" applyAlignment="1">
      <alignment textRotation="90"/>
    </xf>
    <xf numFmtId="0" fontId="0" fillId="0" borderId="1" xfId="0" applyBorder="1" applyAlignment="1">
      <alignment textRotation="90" wrapText="1"/>
    </xf>
    <xf numFmtId="0" fontId="0" fillId="0" borderId="1" xfId="0" applyBorder="1"/>
    <xf numFmtId="0" fontId="0" fillId="0" borderId="2" xfId="0" applyBorder="1"/>
    <xf numFmtId="0" fontId="3" fillId="0" borderId="2" xfId="0" applyFont="1" applyBorder="1" applyAlignment="1">
      <alignment vertical="top" wrapText="1"/>
    </xf>
    <xf numFmtId="0" fontId="0" fillId="0" borderId="2" xfId="0" applyFill="1" applyBorder="1"/>
    <xf numFmtId="0" fontId="0" fillId="0" borderId="3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1" fillId="0" borderId="2" xfId="0" applyFont="1" applyFill="1" applyBorder="1"/>
    <xf numFmtId="0" fontId="1" fillId="0" borderId="0" xfId="0" applyFont="1"/>
    <xf numFmtId="1" fontId="0" fillId="0" borderId="0" xfId="0" applyNumberFormat="1"/>
    <xf numFmtId="0" fontId="4" fillId="0" borderId="0" xfId="0" applyFont="1"/>
    <xf numFmtId="1" fontId="1" fillId="0" borderId="0" xfId="0" applyNumberFormat="1" applyFont="1"/>
    <xf numFmtId="0" fontId="1" fillId="0" borderId="2" xfId="0" applyFont="1" applyBorder="1"/>
    <xf numFmtId="0" fontId="0" fillId="0" borderId="0" xfId="0" applyBorder="1" applyAlignment="1"/>
    <xf numFmtId="0" fontId="0" fillId="0" borderId="0" xfId="0" applyBorder="1" applyAlignment="1">
      <alignment wrapText="1"/>
    </xf>
    <xf numFmtId="1" fontId="0" fillId="0" borderId="1" xfId="0" applyNumberFormat="1" applyBorder="1"/>
    <xf numFmtId="0" fontId="0" fillId="0" borderId="0" xfId="0" applyAlignment="1">
      <alignment textRotation="90"/>
    </xf>
    <xf numFmtId="0" fontId="0" fillId="0" borderId="0" xfId="0" applyFill="1" applyBorder="1" applyAlignment="1">
      <alignment textRotation="90"/>
    </xf>
    <xf numFmtId="0" fontId="0" fillId="0" borderId="0" xfId="0" applyAlignment="1"/>
    <xf numFmtId="0" fontId="0" fillId="0" borderId="0" xfId="0" applyBorder="1" applyAlignment="1">
      <alignment textRotation="1"/>
    </xf>
    <xf numFmtId="0" fontId="0" fillId="2" borderId="1" xfId="0" applyFill="1" applyBorder="1" applyAlignment="1">
      <alignment textRotation="90" wrapText="1"/>
    </xf>
    <xf numFmtId="0" fontId="0" fillId="3" borderId="0" xfId="0" applyFill="1" applyBorder="1" applyAlignment="1">
      <alignment textRotation="90"/>
    </xf>
    <xf numFmtId="1" fontId="0" fillId="2" borderId="0" xfId="0" applyNumberFormat="1" applyFill="1"/>
    <xf numFmtId="0" fontId="0" fillId="3" borderId="0" xfId="0" applyFill="1"/>
    <xf numFmtId="0" fontId="0" fillId="4" borderId="2" xfId="0" applyFill="1" applyBorder="1"/>
    <xf numFmtId="0" fontId="0" fillId="4" borderId="0" xfId="0" applyFill="1"/>
    <xf numFmtId="0" fontId="1" fillId="4" borderId="2" xfId="0" applyFont="1" applyFill="1" applyBorder="1"/>
    <xf numFmtId="0" fontId="4" fillId="4" borderId="0" xfId="0" applyFont="1" applyFill="1"/>
    <xf numFmtId="0" fontId="1" fillId="4" borderId="0" xfId="0" applyFont="1" applyFill="1"/>
    <xf numFmtId="1" fontId="1" fillId="4" borderId="0" xfId="0" applyNumberFormat="1" applyFont="1" applyFill="1"/>
    <xf numFmtId="0" fontId="1" fillId="0" borderId="0" xfId="0" applyFont="1" applyBorder="1"/>
    <xf numFmtId="0" fontId="0" fillId="0" borderId="0" xfId="0" applyFill="1" applyBorder="1"/>
    <xf numFmtId="0" fontId="0" fillId="5" borderId="2" xfId="0" applyFill="1" applyBorder="1"/>
    <xf numFmtId="0" fontId="0" fillId="5" borderId="0" xfId="0" applyFill="1"/>
    <xf numFmtId="1" fontId="0" fillId="5" borderId="0" xfId="0" applyNumberFormat="1" applyFill="1"/>
    <xf numFmtId="0" fontId="2" fillId="6" borderId="2" xfId="0" applyFont="1" applyFill="1" applyBorder="1"/>
    <xf numFmtId="0" fontId="0" fillId="6" borderId="0" xfId="0" applyFill="1"/>
    <xf numFmtId="0" fontId="0" fillId="6" borderId="2" xfId="0" applyFill="1" applyBorder="1"/>
    <xf numFmtId="0" fontId="0" fillId="0" borderId="0" xfId="0" applyAlignment="1">
      <alignment textRotation="90" wrapText="1"/>
    </xf>
    <xf numFmtId="2" fontId="0" fillId="0" borderId="0" xfId="0" applyNumberFormat="1"/>
    <xf numFmtId="0" fontId="0" fillId="0" borderId="7" xfId="0" applyBorder="1"/>
    <xf numFmtId="0" fontId="1" fillId="0" borderId="7" xfId="0" applyFont="1" applyBorder="1"/>
    <xf numFmtId="0" fontId="5" fillId="0" borderId="0" xfId="0" applyFont="1"/>
    <xf numFmtId="0" fontId="0" fillId="7" borderId="6" xfId="0" applyFill="1" applyBorder="1" applyAlignment="1">
      <alignment textRotation="90"/>
    </xf>
    <xf numFmtId="0" fontId="0" fillId="7" borderId="4" xfId="0" applyFill="1" applyBorder="1"/>
    <xf numFmtId="0" fontId="0" fillId="7" borderId="11" xfId="0" applyFill="1" applyBorder="1"/>
    <xf numFmtId="1" fontId="0" fillId="0" borderId="5" xfId="0" applyNumberFormat="1" applyBorder="1"/>
    <xf numFmtId="1" fontId="0" fillId="0" borderId="2" xfId="0" applyNumberFormat="1" applyBorder="1"/>
    <xf numFmtId="0" fontId="0" fillId="8" borderId="1" xfId="0" applyFill="1" applyBorder="1"/>
    <xf numFmtId="1" fontId="0" fillId="0" borderId="0" xfId="0" applyNumberFormat="1" applyBorder="1"/>
    <xf numFmtId="0" fontId="0" fillId="0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 applyBorder="1" applyAlignment="1"/>
    <xf numFmtId="0" fontId="8" fillId="0" borderId="0" xfId="0" applyFont="1"/>
    <xf numFmtId="0" fontId="0" fillId="0" borderId="1" xfId="0" applyFill="1" applyBorder="1"/>
    <xf numFmtId="0" fontId="0" fillId="9" borderId="0" xfId="0" applyFill="1"/>
    <xf numFmtId="0" fontId="8" fillId="0" borderId="0" xfId="0" applyFont="1" applyBorder="1"/>
    <xf numFmtId="0" fontId="0" fillId="0" borderId="1" xfId="0" applyFill="1" applyBorder="1" applyAlignment="1">
      <alignment textRotation="90"/>
    </xf>
    <xf numFmtId="0" fontId="0" fillId="0" borderId="1" xfId="0" applyFont="1" applyBorder="1" applyAlignment="1">
      <alignment textRotation="90"/>
    </xf>
    <xf numFmtId="0" fontId="0" fillId="0" borderId="1" xfId="0" applyFont="1" applyBorder="1"/>
    <xf numFmtId="0" fontId="0" fillId="0" borderId="0" xfId="0" applyFont="1" applyBorder="1"/>
    <xf numFmtId="0" fontId="0" fillId="0" borderId="0" xfId="0" applyFont="1"/>
    <xf numFmtId="0" fontId="0" fillId="0" borderId="0" xfId="0" applyBorder="1" applyAlignment="1">
      <alignment textRotation="90" wrapText="1"/>
    </xf>
    <xf numFmtId="1" fontId="0" fillId="0" borderId="8" xfId="0" applyNumberFormat="1" applyBorder="1"/>
    <xf numFmtId="1" fontId="0" fillId="0" borderId="10" xfId="0" applyNumberFormat="1" applyBorder="1"/>
    <xf numFmtId="0" fontId="11" fillId="0" borderId="0" xfId="0" applyFont="1" applyAlignment="1">
      <alignment vertical="center"/>
    </xf>
    <xf numFmtId="0" fontId="0" fillId="0" borderId="2" xfId="0" applyFont="1" applyBorder="1"/>
    <xf numFmtId="0" fontId="0" fillId="10" borderId="4" xfId="0" applyFill="1" applyBorder="1"/>
    <xf numFmtId="0" fontId="0" fillId="10" borderId="0" xfId="0" applyFill="1"/>
    <xf numFmtId="0" fontId="3" fillId="0" borderId="2" xfId="0" applyFont="1" applyBorder="1" applyAlignment="1">
      <alignment vertical="center" wrapText="1"/>
    </xf>
    <xf numFmtId="0" fontId="12" fillId="0" borderId="0" xfId="0" applyFont="1"/>
    <xf numFmtId="0" fontId="12" fillId="0" borderId="1" xfId="0" applyFont="1" applyBorder="1"/>
    <xf numFmtId="0" fontId="8" fillId="0" borderId="1" xfId="0" applyFont="1" applyBorder="1"/>
    <xf numFmtId="0" fontId="7" fillId="0" borderId="0" xfId="0" applyFont="1" applyFill="1" applyBorder="1"/>
    <xf numFmtId="0" fontId="1" fillId="0" borderId="1" xfId="0" applyFont="1" applyBorder="1" applyAlignment="1">
      <alignment textRotation="90"/>
    </xf>
    <xf numFmtId="0" fontId="0" fillId="4" borderId="0" xfId="0" applyFill="1"/>
    <xf numFmtId="0" fontId="13" fillId="0" borderId="0" xfId="0" applyFont="1" applyAlignment="1"/>
    <xf numFmtId="0" fontId="14" fillId="0" borderId="0" xfId="0" applyFont="1" applyAlignment="1"/>
    <xf numFmtId="0" fontId="7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4" borderId="0" xfId="0" applyFill="1"/>
  </cellXfs>
  <cellStyles count="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view="pageLayout" topLeftCell="A7" zoomScale="125" workbookViewId="0">
      <selection activeCell="S43" sqref="S43"/>
    </sheetView>
  </sheetViews>
  <sheetFormatPr baseColWidth="10" defaultRowHeight="9" x14ac:dyDescent="0"/>
  <cols>
    <col min="1" max="1" width="16" customWidth="1"/>
    <col min="2" max="2" width="4.59765625" customWidth="1"/>
    <col min="3" max="5" width="3.19921875" customWidth="1"/>
    <col min="6" max="7" width="3.796875" customWidth="1"/>
    <col min="8" max="8" width="4.3984375" customWidth="1"/>
    <col min="9" max="28" width="3.19921875" customWidth="1"/>
  </cols>
  <sheetData>
    <row r="1" spans="1:28" ht="69" customHeight="1">
      <c r="A1" s="5" t="s">
        <v>211</v>
      </c>
      <c r="B1" s="1" t="s">
        <v>57</v>
      </c>
      <c r="C1" s="1" t="s">
        <v>179</v>
      </c>
      <c r="D1" s="1" t="s">
        <v>155</v>
      </c>
      <c r="E1" s="2" t="s">
        <v>174</v>
      </c>
      <c r="F1" s="1" t="s">
        <v>58</v>
      </c>
      <c r="G1" s="1" t="s">
        <v>184</v>
      </c>
      <c r="H1" s="2" t="s">
        <v>187</v>
      </c>
      <c r="I1" s="1" t="s">
        <v>6</v>
      </c>
      <c r="J1" s="1" t="s">
        <v>113</v>
      </c>
      <c r="K1" s="1" t="s">
        <v>157</v>
      </c>
      <c r="L1" s="1" t="s">
        <v>114</v>
      </c>
      <c r="M1" s="1" t="s">
        <v>115</v>
      </c>
      <c r="N1" s="1" t="s">
        <v>65</v>
      </c>
      <c r="O1" s="1" t="s">
        <v>5</v>
      </c>
      <c r="P1" s="1" t="s">
        <v>147</v>
      </c>
      <c r="Q1" s="1" t="s">
        <v>148</v>
      </c>
      <c r="R1" s="1" t="s">
        <v>178</v>
      </c>
      <c r="S1" s="1" t="s">
        <v>149</v>
      </c>
      <c r="T1" s="1" t="s">
        <v>171</v>
      </c>
      <c r="U1" s="1" t="s">
        <v>153</v>
      </c>
      <c r="V1" s="1" t="s">
        <v>173</v>
      </c>
      <c r="W1" s="1" t="s">
        <v>154</v>
      </c>
      <c r="X1" s="1" t="s">
        <v>212</v>
      </c>
      <c r="Y1" s="2" t="s">
        <v>90</v>
      </c>
      <c r="Z1" s="1" t="s">
        <v>18</v>
      </c>
      <c r="AA1" s="1" t="s">
        <v>19</v>
      </c>
      <c r="AB1" s="1" t="s">
        <v>97</v>
      </c>
    </row>
    <row r="2" spans="1:28" ht="11" customHeight="1">
      <c r="A2" s="4" t="s">
        <v>105</v>
      </c>
      <c r="C2" s="24"/>
      <c r="F2" s="24"/>
      <c r="G2" s="24"/>
      <c r="I2" s="57"/>
      <c r="K2" s="76"/>
      <c r="M2" s="24"/>
      <c r="N2" s="24"/>
      <c r="O2" s="24"/>
      <c r="Q2" s="24"/>
      <c r="S2" s="56"/>
      <c r="T2" s="24"/>
      <c r="V2" s="24"/>
      <c r="W2" s="24"/>
      <c r="X2" s="24"/>
      <c r="Y2">
        <f t="shared" ref="Y2:Y33" si="0">COUNTIF(B2:X2,"&gt;0.1")</f>
        <v>0</v>
      </c>
      <c r="Z2">
        <f t="shared" ref="Z2:Z33" si="1">MAX(B2:X2)</f>
        <v>0</v>
      </c>
      <c r="AA2">
        <f t="shared" ref="AA2:AA33" si="2">MIN(B2:X2)</f>
        <v>0</v>
      </c>
      <c r="AB2" t="e">
        <f t="shared" ref="AB2:AB33" si="3">MEDIAN(B2:X2)</f>
        <v>#NUM!</v>
      </c>
    </row>
    <row r="3" spans="1:28" ht="11" customHeight="1">
      <c r="A3" s="4" t="s">
        <v>110</v>
      </c>
      <c r="B3">
        <v>6</v>
      </c>
      <c r="D3">
        <v>3</v>
      </c>
      <c r="E3">
        <v>2</v>
      </c>
      <c r="G3">
        <v>2</v>
      </c>
      <c r="H3">
        <v>3</v>
      </c>
      <c r="I3" s="57">
        <v>3</v>
      </c>
      <c r="K3" s="76">
        <v>3</v>
      </c>
      <c r="L3">
        <v>3</v>
      </c>
      <c r="M3">
        <v>3</v>
      </c>
      <c r="N3">
        <v>4</v>
      </c>
      <c r="O3">
        <v>8</v>
      </c>
      <c r="P3">
        <v>7</v>
      </c>
      <c r="Q3">
        <v>1</v>
      </c>
      <c r="R3">
        <v>2</v>
      </c>
      <c r="S3" s="56"/>
      <c r="U3">
        <v>2</v>
      </c>
      <c r="V3">
        <v>4</v>
      </c>
      <c r="X3">
        <v>2</v>
      </c>
      <c r="Y3">
        <f t="shared" si="0"/>
        <v>17</v>
      </c>
      <c r="Z3">
        <f t="shared" si="1"/>
        <v>8</v>
      </c>
      <c r="AA3">
        <f t="shared" si="2"/>
        <v>1</v>
      </c>
      <c r="AB3">
        <f t="shared" si="3"/>
        <v>3</v>
      </c>
    </row>
    <row r="4" spans="1:28" ht="11" customHeight="1">
      <c r="A4" s="4" t="s">
        <v>111</v>
      </c>
      <c r="B4">
        <v>1</v>
      </c>
      <c r="E4">
        <v>0</v>
      </c>
      <c r="I4" s="57">
        <v>3</v>
      </c>
      <c r="K4" s="76"/>
      <c r="O4">
        <v>1</v>
      </c>
      <c r="S4" s="56"/>
      <c r="U4">
        <v>2</v>
      </c>
      <c r="Y4">
        <f t="shared" si="0"/>
        <v>4</v>
      </c>
      <c r="Z4">
        <f t="shared" si="1"/>
        <v>3</v>
      </c>
      <c r="AA4">
        <f t="shared" si="2"/>
        <v>0</v>
      </c>
      <c r="AB4">
        <f t="shared" si="3"/>
        <v>1</v>
      </c>
    </row>
    <row r="5" spans="1:28" ht="11" customHeight="1">
      <c r="A5" s="4" t="s">
        <v>158</v>
      </c>
      <c r="E5">
        <v>0</v>
      </c>
      <c r="I5" s="57"/>
      <c r="K5" s="76"/>
      <c r="S5" s="56"/>
      <c r="Y5">
        <f t="shared" si="0"/>
        <v>0</v>
      </c>
      <c r="Z5">
        <f t="shared" si="1"/>
        <v>0</v>
      </c>
      <c r="AA5">
        <f t="shared" si="2"/>
        <v>0</v>
      </c>
      <c r="AB5">
        <f t="shared" si="3"/>
        <v>0</v>
      </c>
    </row>
    <row r="6" spans="1:28" ht="11" customHeight="1">
      <c r="A6" s="4" t="s">
        <v>41</v>
      </c>
      <c r="B6">
        <v>6</v>
      </c>
      <c r="D6">
        <v>2</v>
      </c>
      <c r="E6">
        <v>3</v>
      </c>
      <c r="G6">
        <v>2</v>
      </c>
      <c r="H6">
        <v>4</v>
      </c>
      <c r="I6" s="57">
        <v>4</v>
      </c>
      <c r="K6" s="76">
        <v>1</v>
      </c>
      <c r="L6">
        <v>2</v>
      </c>
      <c r="M6">
        <v>2</v>
      </c>
      <c r="N6">
        <v>2</v>
      </c>
      <c r="O6">
        <v>4</v>
      </c>
      <c r="P6">
        <v>5</v>
      </c>
      <c r="Q6">
        <v>1</v>
      </c>
      <c r="R6">
        <v>2</v>
      </c>
      <c r="S6" s="56">
        <v>3</v>
      </c>
      <c r="U6">
        <v>2</v>
      </c>
      <c r="V6">
        <v>1</v>
      </c>
      <c r="X6">
        <v>2</v>
      </c>
      <c r="Y6">
        <f t="shared" si="0"/>
        <v>18</v>
      </c>
      <c r="Z6">
        <f t="shared" si="1"/>
        <v>6</v>
      </c>
      <c r="AA6">
        <f t="shared" si="2"/>
        <v>1</v>
      </c>
      <c r="AB6">
        <f t="shared" si="3"/>
        <v>2</v>
      </c>
    </row>
    <row r="7" spans="1:28" ht="11" customHeight="1">
      <c r="A7" s="4" t="s">
        <v>42</v>
      </c>
      <c r="E7">
        <v>0</v>
      </c>
      <c r="I7" s="57"/>
      <c r="K7" s="76"/>
      <c r="S7" s="56"/>
      <c r="Y7">
        <f t="shared" si="0"/>
        <v>0</v>
      </c>
      <c r="Z7">
        <f t="shared" si="1"/>
        <v>0</v>
      </c>
      <c r="AA7">
        <f t="shared" si="2"/>
        <v>0</v>
      </c>
      <c r="AB7">
        <f t="shared" si="3"/>
        <v>0</v>
      </c>
    </row>
    <row r="8" spans="1:28" ht="11" customHeight="1">
      <c r="A8" s="4" t="s">
        <v>43</v>
      </c>
      <c r="E8">
        <v>0</v>
      </c>
      <c r="I8" s="57"/>
      <c r="K8" s="76"/>
      <c r="S8" s="56"/>
      <c r="Y8">
        <f t="shared" si="0"/>
        <v>0</v>
      </c>
      <c r="Z8">
        <f t="shared" si="1"/>
        <v>0</v>
      </c>
      <c r="AA8">
        <f t="shared" si="2"/>
        <v>0</v>
      </c>
      <c r="AB8">
        <f t="shared" si="3"/>
        <v>0</v>
      </c>
    </row>
    <row r="9" spans="1:28" ht="11" customHeight="1">
      <c r="A9" s="4" t="s">
        <v>44</v>
      </c>
      <c r="B9">
        <v>1</v>
      </c>
      <c r="E9">
        <v>1</v>
      </c>
      <c r="I9" s="57"/>
      <c r="K9" s="76"/>
      <c r="P9">
        <v>1</v>
      </c>
      <c r="S9" s="56"/>
      <c r="Y9">
        <f t="shared" si="0"/>
        <v>3</v>
      </c>
      <c r="Z9">
        <f t="shared" si="1"/>
        <v>1</v>
      </c>
      <c r="AA9">
        <f t="shared" si="2"/>
        <v>1</v>
      </c>
      <c r="AB9">
        <f t="shared" si="3"/>
        <v>1</v>
      </c>
    </row>
    <row r="10" spans="1:28" ht="11" customHeight="1">
      <c r="A10" s="4" t="s">
        <v>20</v>
      </c>
      <c r="B10">
        <v>4</v>
      </c>
      <c r="D10">
        <v>2</v>
      </c>
      <c r="E10">
        <v>17</v>
      </c>
      <c r="H10">
        <v>3</v>
      </c>
      <c r="I10" s="57"/>
      <c r="K10" s="76"/>
      <c r="N10">
        <v>1</v>
      </c>
      <c r="P10">
        <v>30</v>
      </c>
      <c r="R10">
        <v>6</v>
      </c>
      <c r="S10" s="56">
        <v>2</v>
      </c>
      <c r="U10">
        <v>1</v>
      </c>
      <c r="Y10">
        <f t="shared" si="0"/>
        <v>9</v>
      </c>
      <c r="Z10">
        <f t="shared" si="1"/>
        <v>30</v>
      </c>
      <c r="AA10">
        <f t="shared" si="2"/>
        <v>1</v>
      </c>
      <c r="AB10">
        <f t="shared" si="3"/>
        <v>3</v>
      </c>
    </row>
    <row r="11" spans="1:28" ht="11" customHeight="1">
      <c r="A11" s="4" t="s">
        <v>73</v>
      </c>
      <c r="B11">
        <v>9</v>
      </c>
      <c r="D11">
        <v>2</v>
      </c>
      <c r="E11">
        <v>0</v>
      </c>
      <c r="H11">
        <v>12</v>
      </c>
      <c r="I11" s="57"/>
      <c r="K11" s="76"/>
      <c r="N11">
        <v>4</v>
      </c>
      <c r="O11">
        <v>8</v>
      </c>
      <c r="P11">
        <v>5</v>
      </c>
      <c r="S11" s="56"/>
      <c r="U11">
        <v>4</v>
      </c>
      <c r="X11">
        <v>2</v>
      </c>
      <c r="Y11">
        <f t="shared" si="0"/>
        <v>8</v>
      </c>
      <c r="Z11">
        <f t="shared" si="1"/>
        <v>12</v>
      </c>
      <c r="AA11">
        <f t="shared" si="2"/>
        <v>0</v>
      </c>
      <c r="AB11">
        <f t="shared" si="3"/>
        <v>4</v>
      </c>
    </row>
    <row r="12" spans="1:28" ht="11" customHeight="1">
      <c r="A12" s="4" t="s">
        <v>172</v>
      </c>
      <c r="E12">
        <v>0</v>
      </c>
      <c r="H12">
        <v>1</v>
      </c>
      <c r="I12" s="57"/>
      <c r="K12" s="76"/>
      <c r="L12">
        <v>1</v>
      </c>
      <c r="S12" s="56"/>
      <c r="Y12">
        <f t="shared" si="0"/>
        <v>2</v>
      </c>
      <c r="Z12">
        <f t="shared" si="1"/>
        <v>1</v>
      </c>
      <c r="AA12">
        <f t="shared" si="2"/>
        <v>0</v>
      </c>
      <c r="AB12">
        <f t="shared" si="3"/>
        <v>1</v>
      </c>
    </row>
    <row r="13" spans="1:28" ht="11" customHeight="1">
      <c r="A13" s="4" t="s">
        <v>75</v>
      </c>
      <c r="B13">
        <v>3</v>
      </c>
      <c r="E13">
        <v>0</v>
      </c>
      <c r="H13">
        <v>1</v>
      </c>
      <c r="I13" s="57"/>
      <c r="K13" s="76">
        <v>1</v>
      </c>
      <c r="O13">
        <v>2</v>
      </c>
      <c r="S13" s="56"/>
      <c r="U13">
        <v>2</v>
      </c>
      <c r="Y13">
        <f t="shared" si="0"/>
        <v>5</v>
      </c>
      <c r="Z13">
        <f t="shared" si="1"/>
        <v>3</v>
      </c>
      <c r="AA13">
        <f t="shared" si="2"/>
        <v>0</v>
      </c>
      <c r="AB13">
        <f t="shared" si="3"/>
        <v>1.5</v>
      </c>
    </row>
    <row r="14" spans="1:28" ht="11" customHeight="1">
      <c r="A14" s="4" t="s">
        <v>76</v>
      </c>
      <c r="B14">
        <v>6</v>
      </c>
      <c r="D14">
        <v>3</v>
      </c>
      <c r="G14">
        <v>2</v>
      </c>
      <c r="H14">
        <v>2</v>
      </c>
      <c r="I14" s="57">
        <v>6</v>
      </c>
      <c r="K14" s="76">
        <v>2</v>
      </c>
      <c r="M14">
        <v>2</v>
      </c>
      <c r="O14">
        <v>2</v>
      </c>
      <c r="P14">
        <v>2</v>
      </c>
      <c r="R14">
        <v>2</v>
      </c>
      <c r="S14" s="56">
        <v>2</v>
      </c>
      <c r="U14">
        <v>1</v>
      </c>
      <c r="V14">
        <v>2</v>
      </c>
      <c r="X14">
        <v>2</v>
      </c>
      <c r="Y14">
        <f t="shared" si="0"/>
        <v>14</v>
      </c>
      <c r="Z14">
        <f t="shared" si="1"/>
        <v>6</v>
      </c>
      <c r="AA14">
        <f t="shared" si="2"/>
        <v>1</v>
      </c>
      <c r="AB14">
        <f t="shared" si="3"/>
        <v>2</v>
      </c>
    </row>
    <row r="15" spans="1:28" ht="11" customHeight="1">
      <c r="A15" s="17" t="s">
        <v>36</v>
      </c>
      <c r="D15">
        <v>6</v>
      </c>
      <c r="E15">
        <v>0</v>
      </c>
      <c r="I15" s="57">
        <v>8</v>
      </c>
      <c r="K15" s="76"/>
      <c r="S15" s="56"/>
      <c r="Y15">
        <f t="shared" si="0"/>
        <v>2</v>
      </c>
      <c r="Z15">
        <f t="shared" si="1"/>
        <v>8</v>
      </c>
      <c r="AA15">
        <f t="shared" si="2"/>
        <v>0</v>
      </c>
      <c r="AB15">
        <f t="shared" si="3"/>
        <v>6</v>
      </c>
    </row>
    <row r="16" spans="1:28" ht="11" customHeight="1">
      <c r="A16" s="4" t="s">
        <v>37</v>
      </c>
      <c r="E16">
        <v>0</v>
      </c>
      <c r="I16" s="57"/>
      <c r="K16" s="76"/>
      <c r="S16" s="56"/>
      <c r="Y16">
        <f t="shared" si="0"/>
        <v>0</v>
      </c>
      <c r="Z16">
        <f t="shared" si="1"/>
        <v>0</v>
      </c>
      <c r="AA16">
        <f t="shared" si="2"/>
        <v>0</v>
      </c>
      <c r="AB16">
        <f t="shared" si="3"/>
        <v>0</v>
      </c>
    </row>
    <row r="17" spans="1:28" ht="11" customHeight="1">
      <c r="A17" s="4" t="s">
        <v>38</v>
      </c>
      <c r="B17">
        <v>5</v>
      </c>
      <c r="D17">
        <v>2</v>
      </c>
      <c r="E17">
        <v>2</v>
      </c>
      <c r="H17">
        <v>2</v>
      </c>
      <c r="I17" s="57">
        <v>4</v>
      </c>
      <c r="K17" s="76">
        <v>3</v>
      </c>
      <c r="L17">
        <v>2</v>
      </c>
      <c r="M17">
        <v>2</v>
      </c>
      <c r="N17">
        <v>1</v>
      </c>
      <c r="O17">
        <v>6</v>
      </c>
      <c r="P17">
        <v>1</v>
      </c>
      <c r="R17">
        <v>2</v>
      </c>
      <c r="S17" s="56"/>
      <c r="U17">
        <v>4</v>
      </c>
      <c r="Y17">
        <f t="shared" si="0"/>
        <v>13</v>
      </c>
      <c r="Z17">
        <f t="shared" si="1"/>
        <v>6</v>
      </c>
      <c r="AA17">
        <f t="shared" si="2"/>
        <v>1</v>
      </c>
      <c r="AB17">
        <f t="shared" si="3"/>
        <v>2</v>
      </c>
    </row>
    <row r="18" spans="1:28" ht="11" customHeight="1">
      <c r="A18" s="4" t="s">
        <v>107</v>
      </c>
      <c r="E18">
        <v>0</v>
      </c>
      <c r="I18" s="57"/>
      <c r="K18" s="76"/>
      <c r="S18" s="56"/>
      <c r="Y18">
        <f t="shared" si="0"/>
        <v>0</v>
      </c>
      <c r="Z18">
        <f t="shared" si="1"/>
        <v>0</v>
      </c>
      <c r="AA18">
        <f t="shared" si="2"/>
        <v>0</v>
      </c>
      <c r="AB18">
        <f t="shared" si="3"/>
        <v>0</v>
      </c>
    </row>
    <row r="19" spans="1:28" ht="11" customHeight="1">
      <c r="A19" s="4" t="s">
        <v>39</v>
      </c>
      <c r="E19">
        <v>0</v>
      </c>
      <c r="I19" s="57"/>
      <c r="K19" s="76"/>
      <c r="S19" s="56"/>
      <c r="Y19">
        <f t="shared" si="0"/>
        <v>0</v>
      </c>
      <c r="Z19">
        <f t="shared" si="1"/>
        <v>0</v>
      </c>
      <c r="AA19">
        <f t="shared" si="2"/>
        <v>0</v>
      </c>
      <c r="AB19">
        <f t="shared" si="3"/>
        <v>0</v>
      </c>
    </row>
    <row r="20" spans="1:28" ht="11" customHeight="1">
      <c r="A20" s="4" t="s">
        <v>40</v>
      </c>
      <c r="B20">
        <v>2</v>
      </c>
      <c r="E20">
        <v>0</v>
      </c>
      <c r="H20">
        <v>4</v>
      </c>
      <c r="I20" s="57">
        <v>3</v>
      </c>
      <c r="K20" s="76"/>
      <c r="M20">
        <v>4</v>
      </c>
      <c r="N20">
        <v>4</v>
      </c>
      <c r="P20">
        <v>12</v>
      </c>
      <c r="S20" s="56"/>
      <c r="U20">
        <v>2</v>
      </c>
      <c r="Y20">
        <f t="shared" si="0"/>
        <v>7</v>
      </c>
      <c r="Z20">
        <f t="shared" si="1"/>
        <v>12</v>
      </c>
      <c r="AA20">
        <f t="shared" si="2"/>
        <v>0</v>
      </c>
      <c r="AB20">
        <f t="shared" si="3"/>
        <v>3.5</v>
      </c>
    </row>
    <row r="21" spans="1:28" ht="11" customHeight="1">
      <c r="A21" s="4" t="s">
        <v>53</v>
      </c>
      <c r="B21">
        <v>6</v>
      </c>
      <c r="D21">
        <v>1</v>
      </c>
      <c r="E21">
        <v>0</v>
      </c>
      <c r="G21">
        <v>2</v>
      </c>
      <c r="H21">
        <v>5</v>
      </c>
      <c r="I21" s="57">
        <v>2</v>
      </c>
      <c r="K21" s="76">
        <v>1</v>
      </c>
      <c r="M21">
        <v>2</v>
      </c>
      <c r="N21">
        <v>2</v>
      </c>
      <c r="O21">
        <v>4</v>
      </c>
      <c r="P21">
        <v>3</v>
      </c>
      <c r="R21">
        <v>3</v>
      </c>
      <c r="S21" s="56"/>
      <c r="U21">
        <v>2</v>
      </c>
      <c r="V21">
        <v>2</v>
      </c>
      <c r="X21">
        <v>3</v>
      </c>
      <c r="Y21">
        <f t="shared" si="0"/>
        <v>14</v>
      </c>
      <c r="Z21">
        <f t="shared" si="1"/>
        <v>6</v>
      </c>
      <c r="AA21">
        <f t="shared" si="2"/>
        <v>0</v>
      </c>
      <c r="AB21">
        <f t="shared" si="3"/>
        <v>2</v>
      </c>
    </row>
    <row r="22" spans="1:28" ht="11" customHeight="1">
      <c r="A22" s="4" t="s">
        <v>94</v>
      </c>
      <c r="B22">
        <v>1</v>
      </c>
      <c r="D22">
        <v>1</v>
      </c>
      <c r="E22">
        <v>0</v>
      </c>
      <c r="I22" s="57">
        <v>2</v>
      </c>
      <c r="K22" s="76"/>
      <c r="M22">
        <v>1</v>
      </c>
      <c r="S22" s="56"/>
      <c r="U22">
        <v>1</v>
      </c>
      <c r="Y22">
        <f t="shared" si="0"/>
        <v>5</v>
      </c>
      <c r="Z22">
        <f t="shared" si="1"/>
        <v>2</v>
      </c>
      <c r="AA22">
        <f t="shared" si="2"/>
        <v>0</v>
      </c>
      <c r="AB22">
        <f t="shared" si="3"/>
        <v>1</v>
      </c>
    </row>
    <row r="23" spans="1:28" ht="11" customHeight="1">
      <c r="A23" s="4" t="s">
        <v>54</v>
      </c>
      <c r="B23">
        <v>1</v>
      </c>
      <c r="E23">
        <v>1</v>
      </c>
      <c r="H23">
        <v>1</v>
      </c>
      <c r="I23" s="57">
        <v>1</v>
      </c>
      <c r="K23" s="76">
        <v>1</v>
      </c>
      <c r="L23">
        <v>1</v>
      </c>
      <c r="N23">
        <v>1</v>
      </c>
      <c r="P23">
        <v>1</v>
      </c>
      <c r="R23">
        <v>1</v>
      </c>
      <c r="S23" s="56"/>
      <c r="Y23">
        <f t="shared" si="0"/>
        <v>9</v>
      </c>
      <c r="Z23">
        <f t="shared" si="1"/>
        <v>1</v>
      </c>
      <c r="AA23">
        <f t="shared" si="2"/>
        <v>1</v>
      </c>
      <c r="AB23">
        <f t="shared" si="3"/>
        <v>1</v>
      </c>
    </row>
    <row r="24" spans="1:28" ht="11" customHeight="1">
      <c r="A24" s="4" t="s">
        <v>141</v>
      </c>
      <c r="B24">
        <v>4</v>
      </c>
      <c r="E24">
        <v>0</v>
      </c>
      <c r="H24">
        <v>6</v>
      </c>
      <c r="I24" s="57">
        <v>1</v>
      </c>
      <c r="K24" s="76"/>
      <c r="S24" s="56"/>
      <c r="U24">
        <v>1</v>
      </c>
      <c r="Y24">
        <f t="shared" si="0"/>
        <v>4</v>
      </c>
      <c r="Z24">
        <f t="shared" si="1"/>
        <v>6</v>
      </c>
      <c r="AA24">
        <f t="shared" si="2"/>
        <v>0</v>
      </c>
      <c r="AB24">
        <f t="shared" si="3"/>
        <v>1</v>
      </c>
    </row>
    <row r="25" spans="1:28" ht="11" customHeight="1">
      <c r="A25" s="4" t="s">
        <v>150</v>
      </c>
      <c r="E25">
        <v>0</v>
      </c>
      <c r="I25" s="57"/>
      <c r="K25" s="76"/>
      <c r="M25">
        <v>1</v>
      </c>
      <c r="S25" s="56"/>
      <c r="Y25">
        <f t="shared" si="0"/>
        <v>1</v>
      </c>
      <c r="Z25">
        <f t="shared" si="1"/>
        <v>1</v>
      </c>
      <c r="AA25">
        <f t="shared" si="2"/>
        <v>0</v>
      </c>
      <c r="AB25">
        <f t="shared" si="3"/>
        <v>0.5</v>
      </c>
    </row>
    <row r="26" spans="1:28" ht="11" customHeight="1">
      <c r="A26" s="4" t="s">
        <v>151</v>
      </c>
      <c r="E26">
        <v>1</v>
      </c>
      <c r="I26" s="57"/>
      <c r="K26" s="76"/>
      <c r="P26">
        <v>1</v>
      </c>
      <c r="Q26">
        <v>1</v>
      </c>
      <c r="R26">
        <v>1</v>
      </c>
      <c r="S26" s="56"/>
      <c r="U26">
        <v>1</v>
      </c>
      <c r="X26">
        <v>1</v>
      </c>
      <c r="Y26">
        <f t="shared" si="0"/>
        <v>6</v>
      </c>
      <c r="Z26">
        <f t="shared" si="1"/>
        <v>1</v>
      </c>
      <c r="AA26">
        <f t="shared" si="2"/>
        <v>1</v>
      </c>
      <c r="AB26">
        <f t="shared" si="3"/>
        <v>1</v>
      </c>
    </row>
    <row r="27" spans="1:28" ht="11" customHeight="1">
      <c r="A27" s="4" t="s">
        <v>66</v>
      </c>
      <c r="B27">
        <v>2</v>
      </c>
      <c r="E27">
        <v>6</v>
      </c>
      <c r="G27">
        <v>4</v>
      </c>
      <c r="H27">
        <v>4</v>
      </c>
      <c r="I27" s="57"/>
      <c r="K27" s="76">
        <v>1</v>
      </c>
      <c r="L27">
        <v>5</v>
      </c>
      <c r="M27">
        <v>10</v>
      </c>
      <c r="N27">
        <v>6</v>
      </c>
      <c r="P27">
        <v>4</v>
      </c>
      <c r="R27">
        <v>6</v>
      </c>
      <c r="S27" s="56"/>
      <c r="U27">
        <v>4</v>
      </c>
      <c r="V27">
        <v>2</v>
      </c>
      <c r="Y27">
        <f t="shared" si="0"/>
        <v>12</v>
      </c>
      <c r="Z27">
        <f t="shared" si="1"/>
        <v>10</v>
      </c>
      <c r="AA27">
        <f t="shared" si="2"/>
        <v>1</v>
      </c>
      <c r="AB27">
        <f t="shared" si="3"/>
        <v>4</v>
      </c>
    </row>
    <row r="28" spans="1:28" ht="11" customHeight="1">
      <c r="A28" s="17" t="s">
        <v>67</v>
      </c>
      <c r="E28">
        <v>0</v>
      </c>
      <c r="I28" s="57"/>
      <c r="K28" s="76"/>
      <c r="N28">
        <v>0</v>
      </c>
      <c r="Q28">
        <v>2</v>
      </c>
      <c r="S28" s="56"/>
      <c r="Y28">
        <f t="shared" si="0"/>
        <v>1</v>
      </c>
      <c r="Z28">
        <f t="shared" si="1"/>
        <v>2</v>
      </c>
      <c r="AA28">
        <f t="shared" si="2"/>
        <v>0</v>
      </c>
      <c r="AB28">
        <f t="shared" si="3"/>
        <v>0</v>
      </c>
    </row>
    <row r="29" spans="1:28" ht="11" customHeight="1">
      <c r="A29" s="4" t="s">
        <v>68</v>
      </c>
      <c r="B29">
        <v>30</v>
      </c>
      <c r="D29">
        <v>10</v>
      </c>
      <c r="E29">
        <v>8</v>
      </c>
      <c r="G29">
        <v>2</v>
      </c>
      <c r="H29">
        <v>3</v>
      </c>
      <c r="I29" s="57">
        <v>8</v>
      </c>
      <c r="K29" s="76">
        <v>4</v>
      </c>
      <c r="L29">
        <v>14</v>
      </c>
      <c r="M29">
        <v>6</v>
      </c>
      <c r="N29">
        <v>6</v>
      </c>
      <c r="O29">
        <v>30</v>
      </c>
      <c r="P29">
        <v>12</v>
      </c>
      <c r="R29">
        <v>6</v>
      </c>
      <c r="S29" s="56"/>
      <c r="U29">
        <v>5</v>
      </c>
      <c r="X29">
        <v>8</v>
      </c>
      <c r="Y29">
        <f t="shared" si="0"/>
        <v>15</v>
      </c>
      <c r="Z29">
        <f t="shared" si="1"/>
        <v>30</v>
      </c>
      <c r="AA29">
        <f t="shared" si="2"/>
        <v>2</v>
      </c>
      <c r="AB29">
        <f t="shared" si="3"/>
        <v>8</v>
      </c>
    </row>
    <row r="30" spans="1:28" ht="11" customHeight="1">
      <c r="A30" s="4" t="s">
        <v>69</v>
      </c>
      <c r="E30">
        <v>12</v>
      </c>
      <c r="G30">
        <v>4</v>
      </c>
      <c r="H30">
        <v>8</v>
      </c>
      <c r="I30" s="57">
        <v>2</v>
      </c>
      <c r="K30" s="76">
        <v>4</v>
      </c>
      <c r="L30">
        <v>7</v>
      </c>
      <c r="M30">
        <v>8</v>
      </c>
      <c r="N30">
        <v>8</v>
      </c>
      <c r="O30">
        <v>4</v>
      </c>
      <c r="P30">
        <v>2</v>
      </c>
      <c r="R30">
        <v>4</v>
      </c>
      <c r="S30" s="56">
        <v>3</v>
      </c>
      <c r="U30">
        <v>6</v>
      </c>
      <c r="V30">
        <v>4</v>
      </c>
      <c r="X30">
        <v>2</v>
      </c>
      <c r="Y30">
        <f t="shared" si="0"/>
        <v>15</v>
      </c>
      <c r="Z30">
        <f t="shared" si="1"/>
        <v>12</v>
      </c>
      <c r="AA30">
        <f t="shared" si="2"/>
        <v>2</v>
      </c>
      <c r="AB30">
        <f t="shared" si="3"/>
        <v>4</v>
      </c>
    </row>
    <row r="31" spans="1:28" ht="11" customHeight="1">
      <c r="A31" s="4" t="s">
        <v>125</v>
      </c>
      <c r="E31">
        <v>0</v>
      </c>
      <c r="I31" s="57"/>
      <c r="K31" s="76"/>
      <c r="S31" s="56"/>
      <c r="Y31">
        <f t="shared" si="0"/>
        <v>0</v>
      </c>
      <c r="Z31">
        <f t="shared" si="1"/>
        <v>0</v>
      </c>
      <c r="AA31">
        <f t="shared" si="2"/>
        <v>0</v>
      </c>
      <c r="AB31">
        <f t="shared" si="3"/>
        <v>0</v>
      </c>
    </row>
    <row r="32" spans="1:28" ht="11" customHeight="1">
      <c r="A32" s="4" t="s">
        <v>102</v>
      </c>
      <c r="E32">
        <v>0</v>
      </c>
      <c r="I32" s="57"/>
      <c r="K32" s="76"/>
      <c r="S32" s="56"/>
      <c r="Y32">
        <f t="shared" si="0"/>
        <v>0</v>
      </c>
      <c r="Z32">
        <f t="shared" si="1"/>
        <v>0</v>
      </c>
      <c r="AA32">
        <f t="shared" si="2"/>
        <v>0</v>
      </c>
      <c r="AB32">
        <f t="shared" si="3"/>
        <v>0</v>
      </c>
    </row>
    <row r="33" spans="1:28" ht="11" customHeight="1">
      <c r="A33" s="4" t="s">
        <v>59</v>
      </c>
      <c r="B33">
        <v>6</v>
      </c>
      <c r="D33">
        <v>3</v>
      </c>
      <c r="E33">
        <v>0</v>
      </c>
      <c r="H33">
        <v>4</v>
      </c>
      <c r="I33" s="57"/>
      <c r="K33" s="76">
        <v>3</v>
      </c>
      <c r="N33">
        <v>4</v>
      </c>
      <c r="O33">
        <v>6</v>
      </c>
      <c r="P33">
        <v>7</v>
      </c>
      <c r="Q33">
        <v>4</v>
      </c>
      <c r="R33">
        <v>1</v>
      </c>
      <c r="S33" s="56"/>
      <c r="U33">
        <v>5</v>
      </c>
      <c r="Y33">
        <f t="shared" si="0"/>
        <v>10</v>
      </c>
      <c r="Z33">
        <f t="shared" si="1"/>
        <v>7</v>
      </c>
      <c r="AA33">
        <f t="shared" si="2"/>
        <v>0</v>
      </c>
      <c r="AB33">
        <f t="shared" si="3"/>
        <v>4</v>
      </c>
    </row>
    <row r="34" spans="1:28" ht="11" customHeight="1">
      <c r="A34" s="4" t="s">
        <v>61</v>
      </c>
      <c r="B34">
        <v>10</v>
      </c>
      <c r="D34">
        <v>3</v>
      </c>
      <c r="E34">
        <v>2</v>
      </c>
      <c r="G34">
        <v>2</v>
      </c>
      <c r="H34">
        <v>2</v>
      </c>
      <c r="I34" s="57"/>
      <c r="K34" s="76">
        <v>2</v>
      </c>
      <c r="L34">
        <v>7</v>
      </c>
      <c r="M34">
        <v>3</v>
      </c>
      <c r="O34">
        <v>2</v>
      </c>
      <c r="P34">
        <v>5</v>
      </c>
      <c r="R34">
        <v>2</v>
      </c>
      <c r="S34" s="56">
        <v>1</v>
      </c>
      <c r="U34">
        <v>2</v>
      </c>
      <c r="V34">
        <v>2</v>
      </c>
      <c r="X34">
        <v>2</v>
      </c>
      <c r="Y34">
        <f t="shared" ref="Y34:Y57" si="4">COUNTIF(B34:X34,"&gt;0.1")</f>
        <v>15</v>
      </c>
      <c r="Z34">
        <f t="shared" ref="Z34:Z57" si="5">MAX(B34:X34)</f>
        <v>10</v>
      </c>
      <c r="AA34">
        <f t="shared" ref="AA34:AA57" si="6">MIN(B34:X34)</f>
        <v>1</v>
      </c>
      <c r="AB34">
        <f t="shared" ref="AB34:AB57" si="7">MEDIAN(B34:X34)</f>
        <v>2</v>
      </c>
    </row>
    <row r="35" spans="1:28" ht="11" customHeight="1">
      <c r="A35" s="4" t="s">
        <v>62</v>
      </c>
      <c r="E35">
        <v>2</v>
      </c>
      <c r="I35" s="57"/>
      <c r="K35" s="76"/>
      <c r="S35" s="56"/>
      <c r="Y35">
        <f t="shared" si="4"/>
        <v>1</v>
      </c>
      <c r="Z35">
        <f t="shared" si="5"/>
        <v>2</v>
      </c>
      <c r="AA35">
        <f t="shared" si="6"/>
        <v>2</v>
      </c>
      <c r="AB35">
        <f t="shared" si="7"/>
        <v>2</v>
      </c>
    </row>
    <row r="36" spans="1:28" ht="11" customHeight="1">
      <c r="A36" s="4" t="s">
        <v>63</v>
      </c>
      <c r="E36">
        <v>0</v>
      </c>
      <c r="I36" s="57"/>
      <c r="K36" s="76"/>
      <c r="S36" s="56"/>
      <c r="Y36">
        <f t="shared" si="4"/>
        <v>0</v>
      </c>
      <c r="Z36">
        <f t="shared" si="5"/>
        <v>0</v>
      </c>
      <c r="AA36">
        <f t="shared" si="6"/>
        <v>0</v>
      </c>
      <c r="AB36">
        <f t="shared" si="7"/>
        <v>0</v>
      </c>
    </row>
    <row r="37" spans="1:28" ht="11" customHeight="1">
      <c r="A37" s="4" t="s">
        <v>108</v>
      </c>
      <c r="E37">
        <v>0</v>
      </c>
      <c r="I37" s="57"/>
      <c r="K37" s="76"/>
      <c r="S37" s="56"/>
      <c r="Y37">
        <f t="shared" si="4"/>
        <v>0</v>
      </c>
      <c r="Z37">
        <f t="shared" si="5"/>
        <v>0</v>
      </c>
      <c r="AA37">
        <f t="shared" si="6"/>
        <v>0</v>
      </c>
      <c r="AB37">
        <f t="shared" si="7"/>
        <v>0</v>
      </c>
    </row>
    <row r="38" spans="1:28" ht="11" customHeight="1">
      <c r="A38" s="4" t="s">
        <v>29</v>
      </c>
      <c r="E38">
        <v>0</v>
      </c>
      <c r="I38" s="57"/>
      <c r="K38" s="76"/>
      <c r="O38">
        <v>2</v>
      </c>
      <c r="S38" s="56"/>
      <c r="Y38">
        <f t="shared" si="4"/>
        <v>1</v>
      </c>
      <c r="Z38">
        <f t="shared" si="5"/>
        <v>2</v>
      </c>
      <c r="AA38">
        <f t="shared" si="6"/>
        <v>0</v>
      </c>
      <c r="AB38">
        <f t="shared" si="7"/>
        <v>1</v>
      </c>
    </row>
    <row r="39" spans="1:28" ht="11" customHeight="1">
      <c r="A39" s="4" t="s">
        <v>130</v>
      </c>
      <c r="E39">
        <v>1</v>
      </c>
      <c r="I39" s="57"/>
      <c r="K39" s="76"/>
      <c r="P39">
        <v>1</v>
      </c>
      <c r="S39" s="56"/>
      <c r="Y39">
        <f t="shared" si="4"/>
        <v>2</v>
      </c>
      <c r="Z39">
        <f t="shared" si="5"/>
        <v>1</v>
      </c>
      <c r="AA39">
        <f t="shared" si="6"/>
        <v>1</v>
      </c>
      <c r="AB39">
        <f t="shared" si="7"/>
        <v>1</v>
      </c>
    </row>
    <row r="40" spans="1:28" ht="11" customHeight="1">
      <c r="A40" s="4" t="s">
        <v>109</v>
      </c>
      <c r="E40">
        <v>0</v>
      </c>
      <c r="I40" s="57"/>
      <c r="K40" s="76"/>
      <c r="S40" s="56"/>
      <c r="Y40">
        <f t="shared" si="4"/>
        <v>0</v>
      </c>
      <c r="Z40">
        <f t="shared" si="5"/>
        <v>0</v>
      </c>
      <c r="AA40">
        <f t="shared" si="6"/>
        <v>0</v>
      </c>
      <c r="AB40">
        <f t="shared" si="7"/>
        <v>0</v>
      </c>
    </row>
    <row r="41" spans="1:28" ht="11" customHeight="1">
      <c r="A41" s="4" t="s">
        <v>45</v>
      </c>
      <c r="E41">
        <v>0</v>
      </c>
      <c r="I41" s="57"/>
      <c r="K41" s="76"/>
      <c r="P41">
        <v>25</v>
      </c>
      <c r="S41" s="56"/>
      <c r="Y41">
        <f t="shared" si="4"/>
        <v>1</v>
      </c>
      <c r="Z41">
        <f t="shared" si="5"/>
        <v>25</v>
      </c>
      <c r="AA41">
        <f t="shared" si="6"/>
        <v>0</v>
      </c>
      <c r="AB41">
        <f t="shared" si="7"/>
        <v>12.5</v>
      </c>
    </row>
    <row r="42" spans="1:28" ht="11" customHeight="1">
      <c r="A42" s="4" t="s">
        <v>131</v>
      </c>
      <c r="B42">
        <v>3</v>
      </c>
      <c r="D42">
        <v>3</v>
      </c>
      <c r="E42">
        <v>2</v>
      </c>
      <c r="G42">
        <v>1</v>
      </c>
      <c r="H42">
        <v>2</v>
      </c>
      <c r="I42" s="57">
        <v>6</v>
      </c>
      <c r="K42" s="76">
        <v>2</v>
      </c>
      <c r="L42">
        <v>2</v>
      </c>
      <c r="M42">
        <v>2</v>
      </c>
      <c r="N42">
        <v>1</v>
      </c>
      <c r="O42">
        <v>5</v>
      </c>
      <c r="P42">
        <v>3</v>
      </c>
      <c r="Q42">
        <v>1</v>
      </c>
      <c r="R42">
        <v>3</v>
      </c>
      <c r="S42" s="56">
        <v>2</v>
      </c>
      <c r="U42">
        <v>2</v>
      </c>
      <c r="V42">
        <v>2</v>
      </c>
      <c r="Y42">
        <f t="shared" si="4"/>
        <v>17</v>
      </c>
      <c r="Z42">
        <f t="shared" si="5"/>
        <v>6</v>
      </c>
      <c r="AA42">
        <f t="shared" si="6"/>
        <v>1</v>
      </c>
      <c r="AB42">
        <f t="shared" si="7"/>
        <v>2</v>
      </c>
    </row>
    <row r="43" spans="1:28" ht="11" customHeight="1">
      <c r="A43" s="4" t="s">
        <v>77</v>
      </c>
      <c r="E43">
        <v>67</v>
      </c>
      <c r="G43">
        <v>8</v>
      </c>
      <c r="H43">
        <v>12</v>
      </c>
      <c r="I43" s="57">
        <v>4</v>
      </c>
      <c r="K43" s="76">
        <v>14</v>
      </c>
      <c r="L43">
        <v>6</v>
      </c>
      <c r="M43">
        <v>12</v>
      </c>
      <c r="P43">
        <v>6</v>
      </c>
      <c r="Q43">
        <v>20</v>
      </c>
      <c r="R43">
        <v>3</v>
      </c>
      <c r="S43" s="56"/>
      <c r="U43">
        <v>5</v>
      </c>
      <c r="X43">
        <v>68</v>
      </c>
      <c r="Y43">
        <f t="shared" si="4"/>
        <v>12</v>
      </c>
      <c r="Z43">
        <f t="shared" si="5"/>
        <v>68</v>
      </c>
      <c r="AA43">
        <f t="shared" si="6"/>
        <v>3</v>
      </c>
      <c r="AB43">
        <f t="shared" si="7"/>
        <v>10</v>
      </c>
    </row>
    <row r="44" spans="1:28" ht="11" customHeight="1">
      <c r="A44" s="17" t="s">
        <v>46</v>
      </c>
      <c r="E44">
        <v>0</v>
      </c>
      <c r="I44" s="57"/>
      <c r="K44" s="76"/>
      <c r="S44" s="56"/>
      <c r="Y44">
        <f t="shared" si="4"/>
        <v>0</v>
      </c>
      <c r="Z44">
        <f t="shared" si="5"/>
        <v>0</v>
      </c>
      <c r="AA44">
        <f t="shared" si="6"/>
        <v>0</v>
      </c>
      <c r="AB44">
        <f t="shared" si="7"/>
        <v>0</v>
      </c>
    </row>
    <row r="45" spans="1:28" ht="11" customHeight="1">
      <c r="A45" s="4" t="s">
        <v>78</v>
      </c>
      <c r="D45">
        <v>1</v>
      </c>
      <c r="E45">
        <v>0</v>
      </c>
      <c r="I45" s="57">
        <v>1</v>
      </c>
      <c r="K45" s="76"/>
      <c r="M45">
        <v>1</v>
      </c>
      <c r="O45">
        <v>1</v>
      </c>
      <c r="P45">
        <v>2</v>
      </c>
      <c r="R45">
        <v>2</v>
      </c>
      <c r="S45" s="56"/>
      <c r="U45">
        <v>1</v>
      </c>
      <c r="X45">
        <v>1</v>
      </c>
      <c r="Y45">
        <f t="shared" si="4"/>
        <v>8</v>
      </c>
      <c r="Z45">
        <f t="shared" si="5"/>
        <v>2</v>
      </c>
      <c r="AA45">
        <f t="shared" si="6"/>
        <v>0</v>
      </c>
      <c r="AB45">
        <f t="shared" si="7"/>
        <v>1</v>
      </c>
    </row>
    <row r="46" spans="1:28" ht="11" customHeight="1">
      <c r="A46" s="17" t="s">
        <v>132</v>
      </c>
      <c r="E46">
        <v>0</v>
      </c>
      <c r="I46" s="57"/>
      <c r="K46" s="76"/>
      <c r="M46">
        <v>1</v>
      </c>
      <c r="S46" s="56"/>
      <c r="Y46">
        <f t="shared" si="4"/>
        <v>1</v>
      </c>
      <c r="Z46">
        <f t="shared" si="5"/>
        <v>1</v>
      </c>
      <c r="AA46">
        <f t="shared" si="6"/>
        <v>0</v>
      </c>
      <c r="AB46">
        <f t="shared" si="7"/>
        <v>0.5</v>
      </c>
    </row>
    <row r="47" spans="1:28" ht="11" customHeight="1">
      <c r="A47" s="17" t="s">
        <v>49</v>
      </c>
      <c r="E47">
        <v>0</v>
      </c>
      <c r="G47">
        <v>4</v>
      </c>
      <c r="H47">
        <v>9</v>
      </c>
      <c r="I47" s="57">
        <v>3</v>
      </c>
      <c r="K47" s="76">
        <v>2</v>
      </c>
      <c r="P47">
        <v>4</v>
      </c>
      <c r="R47">
        <v>1</v>
      </c>
      <c r="S47" s="56"/>
      <c r="U47">
        <v>1</v>
      </c>
      <c r="Y47">
        <f t="shared" si="4"/>
        <v>7</v>
      </c>
      <c r="Z47">
        <f t="shared" si="5"/>
        <v>9</v>
      </c>
      <c r="AA47">
        <f t="shared" si="6"/>
        <v>0</v>
      </c>
      <c r="AB47">
        <f t="shared" si="7"/>
        <v>2.5</v>
      </c>
    </row>
    <row r="48" spans="1:28" ht="11" customHeight="1">
      <c r="A48" s="4" t="s">
        <v>47</v>
      </c>
      <c r="E48">
        <v>0</v>
      </c>
      <c r="I48" s="57"/>
      <c r="K48" s="76"/>
      <c r="S48" s="56"/>
      <c r="Y48">
        <f t="shared" si="4"/>
        <v>0</v>
      </c>
      <c r="Z48">
        <f t="shared" si="5"/>
        <v>0</v>
      </c>
      <c r="AA48">
        <f t="shared" si="6"/>
        <v>0</v>
      </c>
      <c r="AB48">
        <f t="shared" si="7"/>
        <v>0</v>
      </c>
    </row>
    <row r="49" spans="1:28" ht="11" customHeight="1">
      <c r="A49" s="4" t="s">
        <v>50</v>
      </c>
      <c r="E49">
        <v>0</v>
      </c>
      <c r="I49" s="57"/>
      <c r="K49" s="76"/>
      <c r="S49" s="56"/>
      <c r="Y49">
        <f t="shared" si="4"/>
        <v>0</v>
      </c>
      <c r="Z49">
        <f t="shared" si="5"/>
        <v>0</v>
      </c>
      <c r="AA49">
        <f t="shared" si="6"/>
        <v>0</v>
      </c>
      <c r="AB49">
        <f t="shared" si="7"/>
        <v>0</v>
      </c>
    </row>
    <row r="50" spans="1:28" ht="11" customHeight="1">
      <c r="A50" s="4" t="s">
        <v>51</v>
      </c>
      <c r="E50">
        <v>0</v>
      </c>
      <c r="I50" s="57"/>
      <c r="K50" s="76"/>
      <c r="S50" s="56"/>
      <c r="Y50">
        <f t="shared" si="4"/>
        <v>0</v>
      </c>
      <c r="Z50">
        <f t="shared" si="5"/>
        <v>0</v>
      </c>
      <c r="AA50">
        <f t="shared" si="6"/>
        <v>0</v>
      </c>
      <c r="AB50">
        <f t="shared" si="7"/>
        <v>0</v>
      </c>
    </row>
    <row r="51" spans="1:28" ht="11" customHeight="1">
      <c r="A51" s="4" t="s">
        <v>92</v>
      </c>
      <c r="B51">
        <v>2</v>
      </c>
      <c r="E51">
        <v>0</v>
      </c>
      <c r="H51">
        <v>1</v>
      </c>
      <c r="I51" s="57"/>
      <c r="K51" s="76">
        <v>1</v>
      </c>
      <c r="P51">
        <v>1</v>
      </c>
      <c r="S51" s="56"/>
      <c r="Y51">
        <f t="shared" si="4"/>
        <v>4</v>
      </c>
      <c r="Z51">
        <f t="shared" si="5"/>
        <v>2</v>
      </c>
      <c r="AA51">
        <f t="shared" si="6"/>
        <v>0</v>
      </c>
      <c r="AB51">
        <f t="shared" si="7"/>
        <v>1</v>
      </c>
    </row>
    <row r="52" spans="1:28" ht="11" customHeight="1">
      <c r="A52" s="4" t="s">
        <v>48</v>
      </c>
      <c r="E52">
        <v>0</v>
      </c>
      <c r="I52" s="57"/>
      <c r="K52" s="76"/>
      <c r="S52" s="56"/>
      <c r="Y52">
        <f t="shared" si="4"/>
        <v>0</v>
      </c>
      <c r="Z52">
        <f t="shared" si="5"/>
        <v>0</v>
      </c>
      <c r="AA52">
        <f t="shared" si="6"/>
        <v>0</v>
      </c>
      <c r="AB52">
        <f t="shared" si="7"/>
        <v>0</v>
      </c>
    </row>
    <row r="53" spans="1:28" ht="11" customHeight="1">
      <c r="A53" s="4" t="s">
        <v>99</v>
      </c>
      <c r="E53">
        <v>0</v>
      </c>
      <c r="I53" s="57"/>
      <c r="K53" s="76"/>
      <c r="S53" s="56"/>
      <c r="Y53">
        <f t="shared" si="4"/>
        <v>0</v>
      </c>
      <c r="Z53">
        <f t="shared" si="5"/>
        <v>0</v>
      </c>
      <c r="AA53">
        <f t="shared" si="6"/>
        <v>0</v>
      </c>
      <c r="AB53">
        <f t="shared" si="7"/>
        <v>0</v>
      </c>
    </row>
    <row r="54" spans="1:28" ht="11" customHeight="1">
      <c r="A54" s="4" t="s">
        <v>122</v>
      </c>
      <c r="E54">
        <v>0</v>
      </c>
      <c r="I54" s="57"/>
      <c r="K54" s="76"/>
      <c r="S54" s="56"/>
      <c r="Y54">
        <f t="shared" si="4"/>
        <v>0</v>
      </c>
      <c r="Z54">
        <f t="shared" si="5"/>
        <v>0</v>
      </c>
      <c r="AA54">
        <f t="shared" si="6"/>
        <v>0</v>
      </c>
      <c r="AB54">
        <f t="shared" si="7"/>
        <v>0</v>
      </c>
    </row>
    <row r="55" spans="1:28" ht="11" customHeight="1">
      <c r="A55" s="4" t="s">
        <v>93</v>
      </c>
      <c r="B55">
        <v>6</v>
      </c>
      <c r="D55">
        <v>5</v>
      </c>
      <c r="E55">
        <v>3</v>
      </c>
      <c r="G55">
        <v>2</v>
      </c>
      <c r="H55">
        <v>4</v>
      </c>
      <c r="I55" s="57">
        <v>4</v>
      </c>
      <c r="K55" s="76">
        <v>2</v>
      </c>
      <c r="L55">
        <v>2</v>
      </c>
      <c r="M55">
        <v>3</v>
      </c>
      <c r="N55">
        <v>4</v>
      </c>
      <c r="O55">
        <v>2</v>
      </c>
      <c r="P55">
        <v>2</v>
      </c>
      <c r="R55">
        <v>2</v>
      </c>
      <c r="S55" s="56"/>
      <c r="U55">
        <v>2</v>
      </c>
      <c r="X55">
        <v>2</v>
      </c>
      <c r="Y55">
        <f t="shared" si="4"/>
        <v>15</v>
      </c>
      <c r="Z55">
        <f t="shared" si="5"/>
        <v>6</v>
      </c>
      <c r="AA55">
        <f t="shared" si="6"/>
        <v>2</v>
      </c>
      <c r="AB55">
        <f t="shared" si="7"/>
        <v>2</v>
      </c>
    </row>
    <row r="56" spans="1:28" ht="11" customHeight="1">
      <c r="A56" s="17" t="s">
        <v>133</v>
      </c>
      <c r="B56">
        <v>5</v>
      </c>
      <c r="E56">
        <v>0</v>
      </c>
      <c r="G56">
        <v>1</v>
      </c>
      <c r="I56" s="57">
        <v>2</v>
      </c>
      <c r="K56" s="76">
        <v>1</v>
      </c>
      <c r="L56">
        <v>1</v>
      </c>
      <c r="M56">
        <v>1</v>
      </c>
      <c r="O56">
        <v>1</v>
      </c>
      <c r="P56">
        <v>1</v>
      </c>
      <c r="S56" s="56"/>
      <c r="U56">
        <v>1</v>
      </c>
      <c r="V56">
        <v>2</v>
      </c>
      <c r="Y56">
        <f t="shared" si="4"/>
        <v>10</v>
      </c>
      <c r="Z56">
        <f t="shared" si="5"/>
        <v>5</v>
      </c>
      <c r="AA56">
        <f t="shared" si="6"/>
        <v>0</v>
      </c>
      <c r="AB56">
        <f t="shared" si="7"/>
        <v>1</v>
      </c>
    </row>
    <row r="57" spans="1:28" ht="11" customHeight="1">
      <c r="A57" s="4" t="s">
        <v>134</v>
      </c>
      <c r="B57">
        <v>8</v>
      </c>
      <c r="D57">
        <v>2</v>
      </c>
      <c r="E57">
        <v>0</v>
      </c>
      <c r="I57" s="57"/>
      <c r="K57" s="76"/>
      <c r="S57" s="56"/>
      <c r="Y57">
        <f t="shared" si="4"/>
        <v>2</v>
      </c>
      <c r="Z57">
        <f t="shared" si="5"/>
        <v>8</v>
      </c>
      <c r="AA57">
        <f t="shared" si="6"/>
        <v>0</v>
      </c>
      <c r="AB57">
        <f t="shared" si="7"/>
        <v>2</v>
      </c>
    </row>
    <row r="58" spans="1:28" ht="11" customHeight="1">
      <c r="A58" s="4" t="s">
        <v>71</v>
      </c>
      <c r="B58" s="7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8" ht="11" customHeight="1">
      <c r="A59" s="6" t="s">
        <v>72</v>
      </c>
      <c r="B59">
        <f>COUNTIF((B2:B57),"&gt;0.9")</f>
        <v>23</v>
      </c>
      <c r="C59">
        <f t="shared" ref="C59:Y59" si="8">COUNTIF((C2:C57),"&gt;0.9")</f>
        <v>0</v>
      </c>
      <c r="D59">
        <f t="shared" si="8"/>
        <v>16</v>
      </c>
      <c r="E59">
        <f t="shared" si="8"/>
        <v>16</v>
      </c>
      <c r="F59">
        <f t="shared" si="8"/>
        <v>0</v>
      </c>
      <c r="G59">
        <f>COUNTIF((G2:G57),"&gt;0.9")</f>
        <v>13</v>
      </c>
      <c r="H59">
        <f t="shared" si="8"/>
        <v>22</v>
      </c>
      <c r="I59">
        <f t="shared" si="8"/>
        <v>19</v>
      </c>
      <c r="J59">
        <f t="shared" si="8"/>
        <v>0</v>
      </c>
      <c r="K59">
        <f t="shared" si="8"/>
        <v>18</v>
      </c>
      <c r="L59">
        <f t="shared" si="8"/>
        <v>13</v>
      </c>
      <c r="M59">
        <f t="shared" si="8"/>
        <v>18</v>
      </c>
      <c r="N59">
        <f t="shared" si="8"/>
        <v>14</v>
      </c>
      <c r="O59">
        <f t="shared" si="8"/>
        <v>17</v>
      </c>
      <c r="P59">
        <f t="shared" si="8"/>
        <v>25</v>
      </c>
      <c r="Q59">
        <f t="shared" si="8"/>
        <v>7</v>
      </c>
      <c r="R59">
        <f>COUNTIF((R2:R57),"&gt;0.9")</f>
        <v>18</v>
      </c>
      <c r="S59">
        <f t="shared" si="8"/>
        <v>6</v>
      </c>
      <c r="T59">
        <f t="shared" si="8"/>
        <v>0</v>
      </c>
      <c r="U59">
        <f t="shared" si="8"/>
        <v>24</v>
      </c>
      <c r="V59">
        <f t="shared" si="8"/>
        <v>9</v>
      </c>
      <c r="W59">
        <f t="shared" si="8"/>
        <v>0</v>
      </c>
      <c r="X59">
        <f t="shared" si="8"/>
        <v>12</v>
      </c>
      <c r="Y59">
        <f t="shared" si="8"/>
        <v>37</v>
      </c>
    </row>
    <row r="60" spans="1:28" ht="11" customHeight="1">
      <c r="A60" s="12" t="s">
        <v>60</v>
      </c>
      <c r="B60" s="15">
        <f>Y59</f>
        <v>37</v>
      </c>
      <c r="W60" t="s">
        <v>91</v>
      </c>
      <c r="Y60" s="13">
        <f>COUNTIF((Y3:Y58),"&lt;0.9")</f>
        <v>18</v>
      </c>
    </row>
    <row r="61" spans="1:28" ht="11" customHeight="1">
      <c r="A61" s="6" t="s">
        <v>55</v>
      </c>
      <c r="B61" s="13">
        <f>SUM(B59:AA59)</f>
        <v>327</v>
      </c>
    </row>
    <row r="62" spans="1:28" ht="11" customHeight="1">
      <c r="A62" s="6" t="s">
        <v>56</v>
      </c>
      <c r="B62" s="16">
        <f>AVERAGEIF((B59:AA59),"&gt;0.1")</f>
        <v>17.210526315789473</v>
      </c>
      <c r="O62" t="s">
        <v>35</v>
      </c>
      <c r="Y62" s="13">
        <f>COUNTIF((B59:X59),"&gt;0.1")</f>
        <v>18</v>
      </c>
    </row>
    <row r="63" spans="1:28" ht="11" customHeight="1"/>
  </sheetData>
  <phoneticPr fontId="2" type="noConversion"/>
  <printOptions gridLines="1"/>
  <pageMargins left="0.35000000000000003" right="0.35000000000000003" top="0.41000000000000009" bottom="0.41000000000000009" header="0.30000000000000004" footer="0.30000000000000004"/>
  <pageSetup paperSize="10" scale="95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62"/>
  <sheetViews>
    <sheetView zoomScale="125" zoomScaleNormal="125" zoomScalePageLayoutView="125" workbookViewId="0">
      <selection activeCell="G44" sqref="G44"/>
    </sheetView>
  </sheetViews>
  <sheetFormatPr baseColWidth="10" defaultRowHeight="9" x14ac:dyDescent="0"/>
  <cols>
    <col min="1" max="1" width="15.59765625" customWidth="1"/>
    <col min="2" max="25" width="3.59765625" customWidth="1"/>
    <col min="26" max="26" width="3.796875" customWidth="1"/>
    <col min="28" max="28" width="11" style="55"/>
  </cols>
  <sheetData>
    <row r="1" spans="1:26" ht="71" customHeight="1">
      <c r="A1" s="75" t="s">
        <v>203</v>
      </c>
      <c r="B1" s="1" t="s">
        <v>57</v>
      </c>
      <c r="C1" s="1" t="s">
        <v>183</v>
      </c>
      <c r="D1" s="1" t="s">
        <v>155</v>
      </c>
      <c r="E1" s="2" t="s">
        <v>174</v>
      </c>
      <c r="F1" s="1" t="s">
        <v>219</v>
      </c>
      <c r="G1" s="1" t="s">
        <v>184</v>
      </c>
      <c r="H1" s="2" t="s">
        <v>185</v>
      </c>
      <c r="I1" s="1" t="s">
        <v>6</v>
      </c>
      <c r="J1" s="1" t="s">
        <v>113</v>
      </c>
      <c r="K1" s="1" t="s">
        <v>199</v>
      </c>
      <c r="L1" s="1" t="s">
        <v>114</v>
      </c>
      <c r="M1" s="1" t="s">
        <v>115</v>
      </c>
      <c r="N1" s="1" t="s">
        <v>65</v>
      </c>
      <c r="O1" s="1" t="s">
        <v>5</v>
      </c>
      <c r="P1" s="1" t="s">
        <v>164</v>
      </c>
      <c r="Q1" s="1" t="s">
        <v>147</v>
      </c>
      <c r="R1" s="1" t="s">
        <v>148</v>
      </c>
      <c r="S1" s="1" t="s">
        <v>149</v>
      </c>
      <c r="T1" s="1" t="s">
        <v>173</v>
      </c>
      <c r="U1" s="1" t="s">
        <v>153</v>
      </c>
      <c r="V1" s="1" t="s">
        <v>218</v>
      </c>
      <c r="W1" s="2" t="s">
        <v>177</v>
      </c>
      <c r="X1" s="21" t="s">
        <v>18</v>
      </c>
      <c r="Y1" s="21" t="s">
        <v>19</v>
      </c>
      <c r="Z1" s="21" t="s">
        <v>97</v>
      </c>
    </row>
    <row r="2" spans="1:26" ht="11" customHeight="1">
      <c r="A2" s="4" t="s">
        <v>105</v>
      </c>
      <c r="B2" s="19"/>
      <c r="D2" s="19"/>
      <c r="F2" s="87">
        <v>1</v>
      </c>
      <c r="G2" s="18"/>
      <c r="J2" s="18"/>
      <c r="K2" s="57"/>
      <c r="M2" s="18"/>
      <c r="N2" s="18"/>
      <c r="O2" s="18"/>
      <c r="R2" s="18"/>
      <c r="S2" s="18"/>
      <c r="T2" s="18"/>
      <c r="U2" s="19"/>
      <c r="V2" s="18"/>
      <c r="W2" s="14">
        <f t="shared" ref="W2:W33" si="0">COUNTIF((B2:V2),"&gt;0.9")</f>
        <v>1</v>
      </c>
      <c r="X2">
        <f t="shared" ref="X2:X33" si="1">MAX(B2:V2)</f>
        <v>1</v>
      </c>
      <c r="Y2">
        <f t="shared" ref="Y2:Y33" si="2">MIN(B2:V2)</f>
        <v>1</v>
      </c>
      <c r="Z2">
        <f t="shared" ref="Z2:Z33" si="3">MEDIAN((B2:V2))</f>
        <v>1</v>
      </c>
    </row>
    <row r="3" spans="1:26" ht="11" customHeight="1">
      <c r="A3" s="4" t="s">
        <v>110</v>
      </c>
      <c r="B3">
        <v>3</v>
      </c>
      <c r="F3" s="57">
        <v>2</v>
      </c>
      <c r="G3" s="79">
        <v>1</v>
      </c>
      <c r="I3">
        <v>2</v>
      </c>
      <c r="J3">
        <v>3</v>
      </c>
      <c r="K3" s="57">
        <v>1</v>
      </c>
      <c r="L3">
        <v>1</v>
      </c>
      <c r="M3">
        <v>4</v>
      </c>
      <c r="N3">
        <v>4</v>
      </c>
      <c r="O3">
        <v>5</v>
      </c>
      <c r="Q3">
        <v>3</v>
      </c>
      <c r="R3">
        <v>3</v>
      </c>
      <c r="S3">
        <v>2</v>
      </c>
      <c r="T3">
        <v>1</v>
      </c>
      <c r="U3">
        <v>2</v>
      </c>
      <c r="V3">
        <v>1</v>
      </c>
      <c r="W3" s="14">
        <f t="shared" si="0"/>
        <v>16</v>
      </c>
      <c r="X3">
        <f t="shared" si="1"/>
        <v>5</v>
      </c>
      <c r="Y3">
        <f t="shared" si="2"/>
        <v>1</v>
      </c>
      <c r="Z3">
        <f t="shared" si="3"/>
        <v>2</v>
      </c>
    </row>
    <row r="4" spans="1:26" ht="11" customHeight="1">
      <c r="A4" s="4" t="s">
        <v>111</v>
      </c>
      <c r="F4" s="57"/>
      <c r="K4" s="57">
        <v>1</v>
      </c>
      <c r="W4" s="14">
        <f t="shared" si="0"/>
        <v>1</v>
      </c>
      <c r="X4">
        <f t="shared" si="1"/>
        <v>1</v>
      </c>
      <c r="Y4">
        <f t="shared" si="2"/>
        <v>1</v>
      </c>
      <c r="Z4">
        <f t="shared" si="3"/>
        <v>1</v>
      </c>
    </row>
    <row r="5" spans="1:26" ht="11" customHeight="1">
      <c r="A5" s="4" t="s">
        <v>158</v>
      </c>
      <c r="F5" s="57"/>
      <c r="K5" s="57"/>
      <c r="W5" s="14">
        <f t="shared" si="0"/>
        <v>0</v>
      </c>
      <c r="X5">
        <f t="shared" si="1"/>
        <v>0</v>
      </c>
      <c r="Y5">
        <f t="shared" si="2"/>
        <v>0</v>
      </c>
      <c r="Z5" t="e">
        <f t="shared" si="3"/>
        <v>#NUM!</v>
      </c>
    </row>
    <row r="6" spans="1:26" ht="11" customHeight="1">
      <c r="A6" s="4" t="s">
        <v>41</v>
      </c>
      <c r="B6">
        <v>4</v>
      </c>
      <c r="D6">
        <v>2</v>
      </c>
      <c r="F6" s="57">
        <v>2</v>
      </c>
      <c r="G6">
        <v>2</v>
      </c>
      <c r="I6">
        <v>4</v>
      </c>
      <c r="J6">
        <v>1</v>
      </c>
      <c r="K6" s="57"/>
      <c r="L6">
        <v>3</v>
      </c>
      <c r="M6">
        <v>2</v>
      </c>
      <c r="N6">
        <v>2</v>
      </c>
      <c r="O6">
        <v>4</v>
      </c>
      <c r="Q6">
        <v>2</v>
      </c>
      <c r="R6">
        <v>6</v>
      </c>
      <c r="S6">
        <v>3</v>
      </c>
      <c r="T6">
        <v>2</v>
      </c>
      <c r="U6">
        <v>2</v>
      </c>
      <c r="V6">
        <v>1</v>
      </c>
      <c r="W6" s="14">
        <f t="shared" si="0"/>
        <v>16</v>
      </c>
      <c r="X6">
        <f t="shared" si="1"/>
        <v>6</v>
      </c>
      <c r="Y6">
        <f t="shared" si="2"/>
        <v>1</v>
      </c>
      <c r="Z6">
        <f t="shared" si="3"/>
        <v>2</v>
      </c>
    </row>
    <row r="7" spans="1:26" ht="11" customHeight="1">
      <c r="A7" s="4" t="s">
        <v>42</v>
      </c>
      <c r="F7" s="57"/>
      <c r="K7" s="57"/>
      <c r="W7" s="14">
        <f t="shared" si="0"/>
        <v>0</v>
      </c>
      <c r="X7">
        <f t="shared" si="1"/>
        <v>0</v>
      </c>
      <c r="Y7">
        <f t="shared" si="2"/>
        <v>0</v>
      </c>
      <c r="Z7" t="e">
        <f t="shared" si="3"/>
        <v>#NUM!</v>
      </c>
    </row>
    <row r="8" spans="1:26" ht="11" customHeight="1">
      <c r="A8" s="4" t="s">
        <v>43</v>
      </c>
      <c r="F8" s="57"/>
      <c r="K8" s="57"/>
      <c r="W8" s="14">
        <f t="shared" si="0"/>
        <v>0</v>
      </c>
      <c r="X8">
        <f t="shared" si="1"/>
        <v>0</v>
      </c>
      <c r="Y8">
        <f t="shared" si="2"/>
        <v>0</v>
      </c>
      <c r="Z8" t="e">
        <f t="shared" si="3"/>
        <v>#NUM!</v>
      </c>
    </row>
    <row r="9" spans="1:26" ht="11" customHeight="1">
      <c r="A9" s="4" t="s">
        <v>44</v>
      </c>
      <c r="B9">
        <v>2</v>
      </c>
      <c r="F9" s="57"/>
      <c r="K9" s="57"/>
      <c r="L9">
        <v>1</v>
      </c>
      <c r="M9">
        <v>1</v>
      </c>
      <c r="W9" s="14">
        <f t="shared" si="0"/>
        <v>3</v>
      </c>
      <c r="X9">
        <f t="shared" si="1"/>
        <v>2</v>
      </c>
      <c r="Y9">
        <f t="shared" si="2"/>
        <v>1</v>
      </c>
      <c r="Z9">
        <f t="shared" si="3"/>
        <v>1</v>
      </c>
    </row>
    <row r="10" spans="1:26" ht="11" customHeight="1">
      <c r="A10" s="4" t="s">
        <v>20</v>
      </c>
      <c r="B10">
        <v>2</v>
      </c>
      <c r="F10" s="57">
        <v>1</v>
      </c>
      <c r="G10" s="79">
        <v>8</v>
      </c>
      <c r="I10">
        <v>2</v>
      </c>
      <c r="K10" s="57">
        <v>6</v>
      </c>
      <c r="Q10">
        <v>3</v>
      </c>
      <c r="S10">
        <v>3</v>
      </c>
      <c r="W10" s="14">
        <f t="shared" si="0"/>
        <v>7</v>
      </c>
      <c r="X10">
        <f t="shared" si="1"/>
        <v>8</v>
      </c>
      <c r="Y10">
        <f t="shared" si="2"/>
        <v>1</v>
      </c>
      <c r="Z10">
        <f t="shared" si="3"/>
        <v>3</v>
      </c>
    </row>
    <row r="11" spans="1:26" ht="11" customHeight="1">
      <c r="A11" s="4" t="s">
        <v>73</v>
      </c>
      <c r="F11" s="57"/>
      <c r="I11">
        <v>2</v>
      </c>
      <c r="K11" s="57"/>
      <c r="N11">
        <v>4</v>
      </c>
      <c r="O11">
        <v>8</v>
      </c>
      <c r="Q11">
        <v>1</v>
      </c>
      <c r="S11">
        <v>3</v>
      </c>
      <c r="U11">
        <v>1</v>
      </c>
      <c r="W11" s="14">
        <f t="shared" si="0"/>
        <v>6</v>
      </c>
      <c r="X11">
        <f t="shared" si="1"/>
        <v>8</v>
      </c>
      <c r="Y11">
        <f t="shared" si="2"/>
        <v>1</v>
      </c>
      <c r="Z11">
        <f t="shared" si="3"/>
        <v>2.5</v>
      </c>
    </row>
    <row r="12" spans="1:26" ht="11" customHeight="1">
      <c r="A12" s="4" t="s">
        <v>172</v>
      </c>
      <c r="F12" s="57"/>
      <c r="I12">
        <v>1</v>
      </c>
      <c r="K12" s="57"/>
      <c r="O12">
        <v>2</v>
      </c>
      <c r="W12" s="14">
        <f t="shared" si="0"/>
        <v>2</v>
      </c>
      <c r="X12">
        <f t="shared" si="1"/>
        <v>2</v>
      </c>
      <c r="Y12">
        <f t="shared" si="2"/>
        <v>1</v>
      </c>
      <c r="Z12">
        <f t="shared" si="3"/>
        <v>1.5</v>
      </c>
    </row>
    <row r="13" spans="1:26" ht="11" customHeight="1">
      <c r="A13" s="4" t="s">
        <v>75</v>
      </c>
      <c r="F13" s="57">
        <v>1</v>
      </c>
      <c r="I13">
        <v>1</v>
      </c>
      <c r="K13" s="57"/>
      <c r="O13">
        <v>2</v>
      </c>
      <c r="W13" s="14">
        <f t="shared" si="0"/>
        <v>3</v>
      </c>
      <c r="X13">
        <f t="shared" si="1"/>
        <v>2</v>
      </c>
      <c r="Y13">
        <f t="shared" si="2"/>
        <v>1</v>
      </c>
      <c r="Z13">
        <f t="shared" si="3"/>
        <v>1</v>
      </c>
    </row>
    <row r="14" spans="1:26" ht="11" customHeight="1">
      <c r="A14" s="4" t="s">
        <v>76</v>
      </c>
      <c r="B14">
        <v>3</v>
      </c>
      <c r="D14">
        <v>2</v>
      </c>
      <c r="F14" s="57">
        <v>9</v>
      </c>
      <c r="G14">
        <v>2</v>
      </c>
      <c r="I14">
        <v>2</v>
      </c>
      <c r="J14">
        <v>1</v>
      </c>
      <c r="K14" s="57">
        <v>2</v>
      </c>
      <c r="M14">
        <v>2</v>
      </c>
      <c r="N14">
        <v>4</v>
      </c>
      <c r="O14">
        <v>3</v>
      </c>
      <c r="Q14">
        <v>3</v>
      </c>
      <c r="R14">
        <v>2</v>
      </c>
      <c r="U14">
        <v>1</v>
      </c>
      <c r="V14">
        <v>2</v>
      </c>
      <c r="W14" s="14">
        <f t="shared" si="0"/>
        <v>14</v>
      </c>
      <c r="X14">
        <f t="shared" si="1"/>
        <v>9</v>
      </c>
      <c r="Y14">
        <f t="shared" si="2"/>
        <v>1</v>
      </c>
      <c r="Z14">
        <f t="shared" si="3"/>
        <v>2</v>
      </c>
    </row>
    <row r="15" spans="1:26" ht="11" customHeight="1">
      <c r="A15" s="4" t="s">
        <v>36</v>
      </c>
      <c r="B15">
        <v>1</v>
      </c>
      <c r="F15" s="57"/>
      <c r="K15" s="57">
        <v>1</v>
      </c>
      <c r="L15">
        <v>1</v>
      </c>
      <c r="Q15">
        <v>2</v>
      </c>
      <c r="W15" s="14">
        <f t="shared" si="0"/>
        <v>4</v>
      </c>
      <c r="X15">
        <f t="shared" si="1"/>
        <v>2</v>
      </c>
      <c r="Y15">
        <f t="shared" si="2"/>
        <v>1</v>
      </c>
      <c r="Z15">
        <f t="shared" si="3"/>
        <v>1</v>
      </c>
    </row>
    <row r="16" spans="1:26" ht="11" customHeight="1">
      <c r="A16" s="17" t="s">
        <v>37</v>
      </c>
      <c r="F16" s="57"/>
      <c r="K16" s="57"/>
      <c r="W16" s="14">
        <f t="shared" si="0"/>
        <v>0</v>
      </c>
      <c r="X16">
        <f t="shared" si="1"/>
        <v>0</v>
      </c>
      <c r="Y16">
        <f t="shared" si="2"/>
        <v>0</v>
      </c>
      <c r="Z16" t="e">
        <f t="shared" si="3"/>
        <v>#NUM!</v>
      </c>
    </row>
    <row r="17" spans="1:26" ht="11" customHeight="1">
      <c r="A17" s="4" t="s">
        <v>38</v>
      </c>
      <c r="B17">
        <v>2</v>
      </c>
      <c r="D17">
        <v>1</v>
      </c>
      <c r="F17" s="57">
        <v>5</v>
      </c>
      <c r="G17">
        <v>1</v>
      </c>
      <c r="K17" s="57">
        <v>1</v>
      </c>
      <c r="M17">
        <v>2</v>
      </c>
      <c r="N17">
        <v>1</v>
      </c>
      <c r="O17">
        <v>8</v>
      </c>
      <c r="Q17">
        <v>1</v>
      </c>
      <c r="T17">
        <v>1</v>
      </c>
      <c r="U17">
        <v>2</v>
      </c>
      <c r="W17" s="14">
        <f t="shared" si="0"/>
        <v>11</v>
      </c>
      <c r="X17">
        <f t="shared" si="1"/>
        <v>8</v>
      </c>
      <c r="Y17">
        <f t="shared" si="2"/>
        <v>1</v>
      </c>
      <c r="Z17">
        <f t="shared" si="3"/>
        <v>1</v>
      </c>
    </row>
    <row r="18" spans="1:26" ht="11" customHeight="1">
      <c r="A18" s="4" t="s">
        <v>107</v>
      </c>
      <c r="F18" s="57"/>
      <c r="K18" s="57"/>
      <c r="W18" s="14">
        <f t="shared" si="0"/>
        <v>0</v>
      </c>
      <c r="X18">
        <f t="shared" si="1"/>
        <v>0</v>
      </c>
      <c r="Y18">
        <f t="shared" si="2"/>
        <v>0</v>
      </c>
      <c r="Z18" t="e">
        <f t="shared" si="3"/>
        <v>#NUM!</v>
      </c>
    </row>
    <row r="19" spans="1:26" ht="11" customHeight="1">
      <c r="A19" s="4" t="s">
        <v>39</v>
      </c>
      <c r="F19" s="57"/>
      <c r="I19">
        <v>2</v>
      </c>
      <c r="K19" s="57"/>
      <c r="O19">
        <v>1</v>
      </c>
      <c r="W19" s="14">
        <f t="shared" si="0"/>
        <v>2</v>
      </c>
      <c r="X19">
        <f t="shared" si="1"/>
        <v>2</v>
      </c>
      <c r="Y19">
        <f t="shared" si="2"/>
        <v>1</v>
      </c>
      <c r="Z19">
        <f t="shared" si="3"/>
        <v>1.5</v>
      </c>
    </row>
    <row r="20" spans="1:26" ht="11" customHeight="1">
      <c r="A20" s="4" t="s">
        <v>40</v>
      </c>
      <c r="F20" s="57"/>
      <c r="I20">
        <v>4</v>
      </c>
      <c r="K20" s="57"/>
      <c r="M20">
        <v>8</v>
      </c>
      <c r="N20">
        <v>10</v>
      </c>
      <c r="O20">
        <v>2</v>
      </c>
      <c r="Q20">
        <v>4</v>
      </c>
      <c r="U20">
        <v>2</v>
      </c>
      <c r="W20" s="14">
        <f t="shared" si="0"/>
        <v>6</v>
      </c>
      <c r="X20">
        <f t="shared" si="1"/>
        <v>10</v>
      </c>
      <c r="Y20">
        <f t="shared" si="2"/>
        <v>2</v>
      </c>
      <c r="Z20">
        <f t="shared" si="3"/>
        <v>4</v>
      </c>
    </row>
    <row r="21" spans="1:26" ht="11" customHeight="1">
      <c r="A21" s="4" t="s">
        <v>53</v>
      </c>
      <c r="B21">
        <v>5</v>
      </c>
      <c r="F21" s="57">
        <v>1</v>
      </c>
      <c r="G21" s="79"/>
      <c r="I21">
        <v>2</v>
      </c>
      <c r="K21" s="57">
        <v>2</v>
      </c>
      <c r="L21">
        <v>2</v>
      </c>
      <c r="M21">
        <v>4</v>
      </c>
      <c r="N21">
        <v>2</v>
      </c>
      <c r="O21">
        <v>4</v>
      </c>
      <c r="Q21">
        <v>2</v>
      </c>
      <c r="R21">
        <v>2</v>
      </c>
      <c r="U21">
        <v>4</v>
      </c>
      <c r="W21" s="14">
        <f t="shared" si="0"/>
        <v>11</v>
      </c>
      <c r="X21">
        <f t="shared" si="1"/>
        <v>5</v>
      </c>
      <c r="Y21">
        <f t="shared" si="2"/>
        <v>1</v>
      </c>
      <c r="Z21">
        <f t="shared" si="3"/>
        <v>2</v>
      </c>
    </row>
    <row r="22" spans="1:26" ht="11" customHeight="1">
      <c r="A22" s="4" t="s">
        <v>94</v>
      </c>
      <c r="B22">
        <v>1</v>
      </c>
      <c r="D22">
        <v>1</v>
      </c>
      <c r="F22" s="57"/>
      <c r="K22" s="57"/>
      <c r="N22">
        <v>1</v>
      </c>
      <c r="U22">
        <v>1</v>
      </c>
      <c r="V22">
        <v>1</v>
      </c>
      <c r="W22" s="14">
        <f t="shared" si="0"/>
        <v>5</v>
      </c>
      <c r="X22">
        <f t="shared" si="1"/>
        <v>1</v>
      </c>
      <c r="Y22">
        <f t="shared" si="2"/>
        <v>1</v>
      </c>
      <c r="Z22">
        <f t="shared" si="3"/>
        <v>1</v>
      </c>
    </row>
    <row r="23" spans="1:26" ht="11" customHeight="1">
      <c r="A23" s="4" t="s">
        <v>54</v>
      </c>
      <c r="B23">
        <v>1</v>
      </c>
      <c r="F23" s="57"/>
      <c r="K23" s="57"/>
      <c r="L23">
        <v>1</v>
      </c>
      <c r="M23">
        <v>2</v>
      </c>
      <c r="N23">
        <v>2</v>
      </c>
      <c r="O23">
        <v>1</v>
      </c>
      <c r="Q23">
        <v>1</v>
      </c>
      <c r="S23">
        <v>2</v>
      </c>
      <c r="T23">
        <v>4</v>
      </c>
      <c r="W23" s="14">
        <f t="shared" si="0"/>
        <v>8</v>
      </c>
      <c r="X23">
        <f t="shared" si="1"/>
        <v>4</v>
      </c>
      <c r="Y23">
        <f t="shared" si="2"/>
        <v>1</v>
      </c>
      <c r="Z23">
        <f t="shared" si="3"/>
        <v>1.5</v>
      </c>
    </row>
    <row r="24" spans="1:26" ht="11" customHeight="1">
      <c r="A24" s="4" t="s">
        <v>141</v>
      </c>
      <c r="F24" s="57"/>
      <c r="K24" s="57"/>
      <c r="U24">
        <v>4</v>
      </c>
      <c r="W24" s="14">
        <f t="shared" si="0"/>
        <v>1</v>
      </c>
      <c r="X24">
        <f t="shared" si="1"/>
        <v>4</v>
      </c>
      <c r="Y24">
        <f t="shared" si="2"/>
        <v>4</v>
      </c>
      <c r="Z24">
        <f t="shared" si="3"/>
        <v>4</v>
      </c>
    </row>
    <row r="25" spans="1:26" ht="11" customHeight="1">
      <c r="A25" s="4" t="s">
        <v>150</v>
      </c>
      <c r="F25" s="57">
        <v>2</v>
      </c>
      <c r="G25">
        <v>1</v>
      </c>
      <c r="I25">
        <v>1</v>
      </c>
      <c r="K25" s="57"/>
      <c r="M25">
        <v>2</v>
      </c>
      <c r="N25">
        <v>1</v>
      </c>
      <c r="Q25">
        <v>2</v>
      </c>
      <c r="W25" s="14">
        <f t="shared" si="0"/>
        <v>6</v>
      </c>
      <c r="X25">
        <f t="shared" si="1"/>
        <v>2</v>
      </c>
      <c r="Y25">
        <f t="shared" si="2"/>
        <v>1</v>
      </c>
      <c r="Z25">
        <f t="shared" si="3"/>
        <v>1.5</v>
      </c>
    </row>
    <row r="26" spans="1:26" ht="11" customHeight="1">
      <c r="A26" s="4" t="s">
        <v>151</v>
      </c>
      <c r="F26" s="57"/>
      <c r="K26" s="57"/>
      <c r="L26">
        <v>1</v>
      </c>
      <c r="W26" s="14">
        <f t="shared" si="0"/>
        <v>1</v>
      </c>
      <c r="X26">
        <f t="shared" si="1"/>
        <v>1</v>
      </c>
      <c r="Y26">
        <f t="shared" si="2"/>
        <v>1</v>
      </c>
      <c r="Z26">
        <f t="shared" si="3"/>
        <v>1</v>
      </c>
    </row>
    <row r="27" spans="1:26" ht="11" customHeight="1">
      <c r="A27" s="4" t="s">
        <v>66</v>
      </c>
      <c r="F27" s="57">
        <v>4</v>
      </c>
      <c r="I27">
        <v>2</v>
      </c>
      <c r="K27" s="57"/>
      <c r="M27">
        <v>8</v>
      </c>
      <c r="N27">
        <v>4</v>
      </c>
      <c r="U27">
        <v>3</v>
      </c>
      <c r="W27" s="14">
        <f t="shared" si="0"/>
        <v>5</v>
      </c>
      <c r="X27">
        <f t="shared" si="1"/>
        <v>8</v>
      </c>
      <c r="Y27">
        <f t="shared" si="2"/>
        <v>2</v>
      </c>
      <c r="Z27">
        <f t="shared" si="3"/>
        <v>4</v>
      </c>
    </row>
    <row r="28" spans="1:26" ht="11" customHeight="1">
      <c r="A28" s="4" t="s">
        <v>67</v>
      </c>
      <c r="F28" s="57"/>
      <c r="K28" s="57"/>
      <c r="W28" s="14">
        <f t="shared" si="0"/>
        <v>0</v>
      </c>
      <c r="X28">
        <f t="shared" si="1"/>
        <v>0</v>
      </c>
      <c r="Y28">
        <f t="shared" si="2"/>
        <v>0</v>
      </c>
      <c r="Z28" t="e">
        <f t="shared" si="3"/>
        <v>#NUM!</v>
      </c>
    </row>
    <row r="29" spans="1:26" ht="11" customHeight="1">
      <c r="A29" s="17" t="s">
        <v>68</v>
      </c>
      <c r="B29">
        <v>20</v>
      </c>
      <c r="D29">
        <v>20</v>
      </c>
      <c r="F29" s="57">
        <v>11</v>
      </c>
      <c r="G29" s="79">
        <v>6</v>
      </c>
      <c r="J29">
        <v>5</v>
      </c>
      <c r="K29" s="57">
        <v>6</v>
      </c>
      <c r="L29">
        <v>9</v>
      </c>
      <c r="M29">
        <v>6</v>
      </c>
      <c r="N29">
        <v>6</v>
      </c>
      <c r="O29">
        <v>40</v>
      </c>
      <c r="Q29">
        <v>15</v>
      </c>
      <c r="R29">
        <v>2</v>
      </c>
      <c r="S29">
        <v>5</v>
      </c>
      <c r="U29">
        <v>4</v>
      </c>
      <c r="V29">
        <v>8</v>
      </c>
      <c r="W29" s="14">
        <f t="shared" si="0"/>
        <v>15</v>
      </c>
      <c r="X29">
        <f t="shared" si="1"/>
        <v>40</v>
      </c>
      <c r="Y29">
        <f t="shared" si="2"/>
        <v>2</v>
      </c>
      <c r="Z29">
        <f t="shared" si="3"/>
        <v>6</v>
      </c>
    </row>
    <row r="30" spans="1:26" ht="11" customHeight="1">
      <c r="A30" s="4" t="s">
        <v>69</v>
      </c>
      <c r="B30">
        <v>1</v>
      </c>
      <c r="F30" s="57">
        <v>4</v>
      </c>
      <c r="G30">
        <v>2</v>
      </c>
      <c r="I30">
        <v>4</v>
      </c>
      <c r="K30" s="57"/>
      <c r="L30">
        <v>3</v>
      </c>
      <c r="M30">
        <v>8</v>
      </c>
      <c r="N30">
        <v>7</v>
      </c>
      <c r="O30">
        <v>4</v>
      </c>
      <c r="Q30">
        <v>2</v>
      </c>
      <c r="S30">
        <v>2</v>
      </c>
      <c r="U30">
        <v>9</v>
      </c>
      <c r="V30">
        <v>3</v>
      </c>
      <c r="W30" s="14">
        <f t="shared" si="0"/>
        <v>12</v>
      </c>
      <c r="X30">
        <f t="shared" si="1"/>
        <v>9</v>
      </c>
      <c r="Y30">
        <f t="shared" si="2"/>
        <v>1</v>
      </c>
      <c r="Z30">
        <f t="shared" si="3"/>
        <v>3.5</v>
      </c>
    </row>
    <row r="31" spans="1:26" ht="11" customHeight="1">
      <c r="A31" s="4" t="s">
        <v>125</v>
      </c>
      <c r="B31">
        <v>1</v>
      </c>
      <c r="F31" s="57"/>
      <c r="K31" s="57"/>
      <c r="M31">
        <v>1</v>
      </c>
      <c r="U31">
        <v>1</v>
      </c>
      <c r="W31" s="14">
        <f t="shared" si="0"/>
        <v>3</v>
      </c>
      <c r="X31">
        <f t="shared" si="1"/>
        <v>1</v>
      </c>
      <c r="Y31">
        <f t="shared" si="2"/>
        <v>1</v>
      </c>
      <c r="Z31">
        <f t="shared" si="3"/>
        <v>1</v>
      </c>
    </row>
    <row r="32" spans="1:26" ht="11" customHeight="1">
      <c r="A32" s="4" t="s">
        <v>102</v>
      </c>
      <c r="F32" s="57"/>
      <c r="K32" s="57"/>
      <c r="W32" s="14">
        <f t="shared" si="0"/>
        <v>0</v>
      </c>
      <c r="X32">
        <f t="shared" si="1"/>
        <v>0</v>
      </c>
      <c r="Y32">
        <f t="shared" si="2"/>
        <v>0</v>
      </c>
      <c r="Z32" t="e">
        <f t="shared" si="3"/>
        <v>#NUM!</v>
      </c>
    </row>
    <row r="33" spans="1:26" ht="11" customHeight="1">
      <c r="A33" s="4" t="s">
        <v>59</v>
      </c>
      <c r="B33">
        <v>6</v>
      </c>
      <c r="F33" s="57">
        <v>3</v>
      </c>
      <c r="G33">
        <v>8</v>
      </c>
      <c r="K33" s="57">
        <v>5</v>
      </c>
      <c r="M33">
        <v>2</v>
      </c>
      <c r="O33">
        <v>6</v>
      </c>
      <c r="Q33">
        <v>12</v>
      </c>
      <c r="R33">
        <v>4</v>
      </c>
      <c r="U33">
        <v>5</v>
      </c>
      <c r="W33" s="14">
        <f t="shared" si="0"/>
        <v>9</v>
      </c>
      <c r="X33">
        <f t="shared" si="1"/>
        <v>12</v>
      </c>
      <c r="Y33">
        <f t="shared" si="2"/>
        <v>2</v>
      </c>
      <c r="Z33">
        <f t="shared" si="3"/>
        <v>5</v>
      </c>
    </row>
    <row r="34" spans="1:26" ht="11" customHeight="1">
      <c r="A34" s="4" t="s">
        <v>61</v>
      </c>
      <c r="B34">
        <v>4</v>
      </c>
      <c r="D34">
        <v>2</v>
      </c>
      <c r="F34" s="57">
        <v>6</v>
      </c>
      <c r="G34" s="79">
        <v>2</v>
      </c>
      <c r="J34">
        <v>1</v>
      </c>
      <c r="K34" s="57">
        <v>2</v>
      </c>
      <c r="L34">
        <v>1</v>
      </c>
      <c r="M34">
        <v>2</v>
      </c>
      <c r="N34">
        <v>4</v>
      </c>
      <c r="O34">
        <v>2</v>
      </c>
      <c r="Q34">
        <v>3</v>
      </c>
      <c r="R34">
        <v>6</v>
      </c>
      <c r="S34">
        <v>2</v>
      </c>
      <c r="T34">
        <v>2</v>
      </c>
      <c r="U34">
        <v>2</v>
      </c>
      <c r="V34">
        <v>1</v>
      </c>
      <c r="W34" s="14">
        <f t="shared" ref="W34:W57" si="4">COUNTIF((B34:V34),"&gt;0.9")</f>
        <v>16</v>
      </c>
      <c r="X34">
        <f t="shared" ref="X34:X57" si="5">MAX(B34:V34)</f>
        <v>6</v>
      </c>
      <c r="Y34">
        <f t="shared" ref="Y34:Y57" si="6">MIN(B34:V34)</f>
        <v>1</v>
      </c>
      <c r="Z34">
        <f t="shared" ref="Z34:Z57" si="7">MEDIAN((B34:V34))</f>
        <v>2</v>
      </c>
    </row>
    <row r="35" spans="1:26" ht="11" customHeight="1">
      <c r="A35" s="4" t="s">
        <v>62</v>
      </c>
      <c r="F35" s="57"/>
      <c r="K35" s="57"/>
      <c r="W35" s="14">
        <f t="shared" si="4"/>
        <v>0</v>
      </c>
      <c r="X35">
        <f t="shared" si="5"/>
        <v>0</v>
      </c>
      <c r="Y35">
        <f t="shared" si="6"/>
        <v>0</v>
      </c>
      <c r="Z35" t="e">
        <f t="shared" si="7"/>
        <v>#NUM!</v>
      </c>
    </row>
    <row r="36" spans="1:26" ht="11" customHeight="1">
      <c r="A36" s="4" t="s">
        <v>63</v>
      </c>
      <c r="F36" s="57"/>
      <c r="K36" s="57"/>
      <c r="W36" s="14">
        <f t="shared" si="4"/>
        <v>0</v>
      </c>
      <c r="X36">
        <f t="shared" si="5"/>
        <v>0</v>
      </c>
      <c r="Y36">
        <f t="shared" si="6"/>
        <v>0</v>
      </c>
      <c r="Z36" t="e">
        <f t="shared" si="7"/>
        <v>#NUM!</v>
      </c>
    </row>
    <row r="37" spans="1:26" ht="11" customHeight="1">
      <c r="A37" s="4" t="s">
        <v>108</v>
      </c>
      <c r="F37" s="57"/>
      <c r="K37" s="57"/>
      <c r="W37" s="14">
        <f t="shared" si="4"/>
        <v>0</v>
      </c>
      <c r="X37">
        <f t="shared" si="5"/>
        <v>0</v>
      </c>
      <c r="Y37">
        <f t="shared" si="6"/>
        <v>0</v>
      </c>
      <c r="Z37" t="e">
        <f t="shared" si="7"/>
        <v>#NUM!</v>
      </c>
    </row>
    <row r="38" spans="1:26" ht="11" customHeight="1">
      <c r="A38" s="4" t="s">
        <v>29</v>
      </c>
      <c r="F38" s="57"/>
      <c r="K38" s="57"/>
      <c r="W38" s="14">
        <f t="shared" si="4"/>
        <v>0</v>
      </c>
      <c r="X38">
        <f t="shared" si="5"/>
        <v>0</v>
      </c>
      <c r="Y38">
        <f t="shared" si="6"/>
        <v>0</v>
      </c>
      <c r="Z38" t="e">
        <f t="shared" si="7"/>
        <v>#NUM!</v>
      </c>
    </row>
    <row r="39" spans="1:26" ht="11" customHeight="1">
      <c r="A39" s="4" t="s">
        <v>130</v>
      </c>
      <c r="F39" s="57"/>
      <c r="K39" s="57"/>
      <c r="L39">
        <v>1</v>
      </c>
      <c r="M39">
        <v>2</v>
      </c>
      <c r="N39">
        <v>2</v>
      </c>
      <c r="Q39">
        <v>1</v>
      </c>
      <c r="W39" s="14">
        <f t="shared" si="4"/>
        <v>4</v>
      </c>
      <c r="X39">
        <f t="shared" si="5"/>
        <v>2</v>
      </c>
      <c r="Y39">
        <f t="shared" si="6"/>
        <v>1</v>
      </c>
      <c r="Z39">
        <f t="shared" si="7"/>
        <v>1.5</v>
      </c>
    </row>
    <row r="40" spans="1:26" ht="11" customHeight="1">
      <c r="A40" s="4" t="s">
        <v>109</v>
      </c>
      <c r="F40" s="57"/>
      <c r="K40" s="57"/>
      <c r="W40" s="14">
        <f t="shared" si="4"/>
        <v>0</v>
      </c>
      <c r="X40">
        <f t="shared" si="5"/>
        <v>0</v>
      </c>
      <c r="Y40">
        <f t="shared" si="6"/>
        <v>0</v>
      </c>
      <c r="Z40" t="e">
        <f t="shared" si="7"/>
        <v>#NUM!</v>
      </c>
    </row>
    <row r="41" spans="1:26" ht="11" customHeight="1">
      <c r="A41" s="4" t="s">
        <v>45</v>
      </c>
      <c r="F41" s="57"/>
      <c r="K41" s="57"/>
      <c r="W41" s="14">
        <f t="shared" si="4"/>
        <v>0</v>
      </c>
      <c r="X41">
        <f t="shared" si="5"/>
        <v>0</v>
      </c>
      <c r="Y41">
        <f t="shared" si="6"/>
        <v>0</v>
      </c>
      <c r="Z41" t="e">
        <f t="shared" si="7"/>
        <v>#NUM!</v>
      </c>
    </row>
    <row r="42" spans="1:26" ht="11" customHeight="1">
      <c r="A42" s="4" t="s">
        <v>131</v>
      </c>
      <c r="B42">
        <v>2</v>
      </c>
      <c r="D42">
        <v>1</v>
      </c>
      <c r="F42" s="57">
        <v>2</v>
      </c>
      <c r="G42" s="79">
        <v>1</v>
      </c>
      <c r="I42">
        <v>2</v>
      </c>
      <c r="J42" s="57">
        <v>2</v>
      </c>
      <c r="K42" s="57">
        <v>1</v>
      </c>
      <c r="L42">
        <v>1</v>
      </c>
      <c r="M42">
        <v>2</v>
      </c>
      <c r="N42">
        <v>1</v>
      </c>
      <c r="O42">
        <v>4</v>
      </c>
      <c r="Q42">
        <v>3</v>
      </c>
      <c r="R42">
        <v>1</v>
      </c>
      <c r="S42">
        <v>2</v>
      </c>
      <c r="T42">
        <v>1</v>
      </c>
      <c r="U42">
        <v>2</v>
      </c>
      <c r="V42">
        <v>2</v>
      </c>
      <c r="W42" s="14">
        <f t="shared" si="4"/>
        <v>17</v>
      </c>
      <c r="X42">
        <f t="shared" si="5"/>
        <v>4</v>
      </c>
      <c r="Y42">
        <f t="shared" si="6"/>
        <v>1</v>
      </c>
      <c r="Z42">
        <f t="shared" si="7"/>
        <v>2</v>
      </c>
    </row>
    <row r="43" spans="1:26" ht="11" customHeight="1">
      <c r="A43" s="4" t="s">
        <v>77</v>
      </c>
      <c r="F43" s="57">
        <v>8</v>
      </c>
      <c r="G43">
        <v>10</v>
      </c>
      <c r="I43">
        <v>4</v>
      </c>
      <c r="J43">
        <v>1</v>
      </c>
      <c r="K43" s="57">
        <v>4</v>
      </c>
      <c r="M43">
        <v>8</v>
      </c>
      <c r="N43">
        <v>6</v>
      </c>
      <c r="Q43">
        <v>2</v>
      </c>
      <c r="S43">
        <v>1</v>
      </c>
      <c r="U43">
        <v>9</v>
      </c>
      <c r="V43">
        <v>50</v>
      </c>
      <c r="W43" s="14">
        <f t="shared" si="4"/>
        <v>11</v>
      </c>
      <c r="X43">
        <f t="shared" si="5"/>
        <v>50</v>
      </c>
      <c r="Y43">
        <f t="shared" si="6"/>
        <v>1</v>
      </c>
      <c r="Z43">
        <f t="shared" si="7"/>
        <v>6</v>
      </c>
    </row>
    <row r="44" spans="1:26" ht="11" customHeight="1">
      <c r="A44" s="4" t="s">
        <v>46</v>
      </c>
      <c r="F44" s="57"/>
      <c r="K44" s="57">
        <v>0</v>
      </c>
      <c r="W44" s="14">
        <f t="shared" si="4"/>
        <v>0</v>
      </c>
      <c r="X44">
        <f t="shared" si="5"/>
        <v>0</v>
      </c>
      <c r="Y44">
        <f t="shared" si="6"/>
        <v>0</v>
      </c>
      <c r="Z44">
        <f t="shared" si="7"/>
        <v>0</v>
      </c>
    </row>
    <row r="45" spans="1:26" ht="11" customHeight="1">
      <c r="A45" s="17" t="s">
        <v>78</v>
      </c>
      <c r="F45" s="57"/>
      <c r="K45" s="57"/>
      <c r="O45">
        <v>1</v>
      </c>
      <c r="W45" s="14">
        <f t="shared" si="4"/>
        <v>1</v>
      </c>
      <c r="X45">
        <f t="shared" si="5"/>
        <v>1</v>
      </c>
      <c r="Y45">
        <f t="shared" si="6"/>
        <v>1</v>
      </c>
      <c r="Z45">
        <f t="shared" si="7"/>
        <v>1</v>
      </c>
    </row>
    <row r="46" spans="1:26" ht="11" customHeight="1">
      <c r="A46" s="4" t="s">
        <v>132</v>
      </c>
      <c r="B46">
        <v>1</v>
      </c>
      <c r="F46" s="57"/>
      <c r="K46" s="57"/>
      <c r="U46">
        <v>1</v>
      </c>
      <c r="W46" s="14">
        <f t="shared" si="4"/>
        <v>2</v>
      </c>
      <c r="X46">
        <f t="shared" si="5"/>
        <v>1</v>
      </c>
      <c r="Y46">
        <f t="shared" si="6"/>
        <v>1</v>
      </c>
      <c r="Z46">
        <f t="shared" si="7"/>
        <v>1</v>
      </c>
    </row>
    <row r="47" spans="1:26" ht="11" customHeight="1">
      <c r="A47" s="17" t="s">
        <v>49</v>
      </c>
      <c r="F47" s="57"/>
      <c r="K47" s="57"/>
      <c r="W47" s="14">
        <f t="shared" si="4"/>
        <v>0</v>
      </c>
      <c r="X47">
        <f t="shared" si="5"/>
        <v>0</v>
      </c>
      <c r="Y47">
        <f t="shared" si="6"/>
        <v>0</v>
      </c>
      <c r="Z47" t="e">
        <f t="shared" si="7"/>
        <v>#NUM!</v>
      </c>
    </row>
    <row r="48" spans="1:26" ht="11" customHeight="1">
      <c r="A48" s="17" t="s">
        <v>47</v>
      </c>
      <c r="F48" s="57"/>
      <c r="K48" s="57"/>
      <c r="W48" s="14">
        <f t="shared" si="4"/>
        <v>0</v>
      </c>
      <c r="X48">
        <f t="shared" si="5"/>
        <v>0</v>
      </c>
      <c r="Y48">
        <f t="shared" si="6"/>
        <v>0</v>
      </c>
      <c r="Z48" t="e">
        <f t="shared" si="7"/>
        <v>#NUM!</v>
      </c>
    </row>
    <row r="49" spans="1:26" ht="11" customHeight="1">
      <c r="A49" s="4" t="s">
        <v>50</v>
      </c>
      <c r="F49" s="57"/>
      <c r="K49" s="57"/>
      <c r="W49" s="14">
        <f t="shared" si="4"/>
        <v>0</v>
      </c>
      <c r="X49">
        <f t="shared" si="5"/>
        <v>0</v>
      </c>
      <c r="Y49">
        <f t="shared" si="6"/>
        <v>0</v>
      </c>
      <c r="Z49" t="e">
        <f t="shared" si="7"/>
        <v>#NUM!</v>
      </c>
    </row>
    <row r="50" spans="1:26" ht="11" customHeight="1">
      <c r="A50" s="4" t="s">
        <v>51</v>
      </c>
      <c r="F50" s="57"/>
      <c r="K50" s="57"/>
      <c r="W50" s="14">
        <f t="shared" si="4"/>
        <v>0</v>
      </c>
      <c r="X50">
        <f t="shared" si="5"/>
        <v>0</v>
      </c>
      <c r="Y50">
        <f t="shared" si="6"/>
        <v>0</v>
      </c>
      <c r="Z50" t="e">
        <f t="shared" si="7"/>
        <v>#NUM!</v>
      </c>
    </row>
    <row r="51" spans="1:26" ht="11" customHeight="1">
      <c r="A51" s="4" t="s">
        <v>92</v>
      </c>
      <c r="B51">
        <v>2</v>
      </c>
      <c r="F51" s="57">
        <v>1</v>
      </c>
      <c r="G51">
        <v>1</v>
      </c>
      <c r="K51" s="57"/>
      <c r="L51">
        <v>1</v>
      </c>
      <c r="M51">
        <v>2</v>
      </c>
      <c r="N51">
        <v>4</v>
      </c>
      <c r="V51">
        <v>1</v>
      </c>
      <c r="W51" s="14">
        <f t="shared" si="4"/>
        <v>7</v>
      </c>
      <c r="X51">
        <f t="shared" si="5"/>
        <v>4</v>
      </c>
      <c r="Y51">
        <f t="shared" si="6"/>
        <v>1</v>
      </c>
      <c r="Z51">
        <f t="shared" si="7"/>
        <v>1</v>
      </c>
    </row>
    <row r="52" spans="1:26" ht="11" customHeight="1">
      <c r="A52" s="4" t="s">
        <v>48</v>
      </c>
      <c r="F52" s="57"/>
      <c r="K52" s="57"/>
      <c r="W52" s="14">
        <f t="shared" si="4"/>
        <v>0</v>
      </c>
      <c r="X52">
        <f t="shared" si="5"/>
        <v>0</v>
      </c>
      <c r="Y52">
        <f t="shared" si="6"/>
        <v>0</v>
      </c>
      <c r="Z52" t="e">
        <f t="shared" si="7"/>
        <v>#NUM!</v>
      </c>
    </row>
    <row r="53" spans="1:26" ht="11" customHeight="1">
      <c r="A53" s="4" t="s">
        <v>99</v>
      </c>
      <c r="F53" s="57"/>
      <c r="K53" s="57"/>
      <c r="W53" s="14">
        <f t="shared" si="4"/>
        <v>0</v>
      </c>
      <c r="X53">
        <f t="shared" si="5"/>
        <v>0</v>
      </c>
      <c r="Y53">
        <f t="shared" si="6"/>
        <v>0</v>
      </c>
      <c r="Z53" t="e">
        <f t="shared" si="7"/>
        <v>#NUM!</v>
      </c>
    </row>
    <row r="54" spans="1:26" ht="11" customHeight="1">
      <c r="A54" s="4" t="s">
        <v>159</v>
      </c>
      <c r="F54" s="57"/>
      <c r="K54" s="57"/>
      <c r="W54" s="14">
        <f t="shared" si="4"/>
        <v>0</v>
      </c>
      <c r="X54">
        <f t="shared" si="5"/>
        <v>0</v>
      </c>
      <c r="Y54">
        <f t="shared" si="6"/>
        <v>0</v>
      </c>
      <c r="Z54" t="e">
        <f t="shared" si="7"/>
        <v>#NUM!</v>
      </c>
    </row>
    <row r="55" spans="1:26" ht="11" customHeight="1">
      <c r="A55" s="4" t="s">
        <v>93</v>
      </c>
      <c r="B55">
        <v>9</v>
      </c>
      <c r="D55">
        <v>5</v>
      </c>
      <c r="F55" s="57">
        <v>2</v>
      </c>
      <c r="G55" s="79">
        <v>4</v>
      </c>
      <c r="I55">
        <v>4</v>
      </c>
      <c r="J55">
        <v>1</v>
      </c>
      <c r="K55" s="57">
        <v>4</v>
      </c>
      <c r="M55">
        <v>4</v>
      </c>
      <c r="O55">
        <v>1</v>
      </c>
      <c r="Q55">
        <v>7</v>
      </c>
      <c r="R55">
        <v>4</v>
      </c>
      <c r="T55">
        <v>2</v>
      </c>
      <c r="U55">
        <v>2</v>
      </c>
      <c r="V55">
        <v>2</v>
      </c>
      <c r="W55" s="14">
        <f t="shared" si="4"/>
        <v>14</v>
      </c>
      <c r="X55">
        <f t="shared" si="5"/>
        <v>9</v>
      </c>
      <c r="Y55">
        <f t="shared" si="6"/>
        <v>1</v>
      </c>
      <c r="Z55">
        <f t="shared" si="7"/>
        <v>4</v>
      </c>
    </row>
    <row r="56" spans="1:26" ht="11" customHeight="1">
      <c r="A56" s="4" t="s">
        <v>133</v>
      </c>
      <c r="B56">
        <v>2</v>
      </c>
      <c r="F56" s="57"/>
      <c r="G56">
        <v>1</v>
      </c>
      <c r="I56">
        <v>1</v>
      </c>
      <c r="K56" s="57">
        <v>1</v>
      </c>
      <c r="M56">
        <v>1</v>
      </c>
      <c r="O56">
        <v>1</v>
      </c>
      <c r="Q56">
        <v>1</v>
      </c>
      <c r="T56">
        <v>1</v>
      </c>
      <c r="U56">
        <v>1</v>
      </c>
      <c r="W56" s="14">
        <f t="shared" si="4"/>
        <v>9</v>
      </c>
      <c r="X56">
        <f t="shared" si="5"/>
        <v>2</v>
      </c>
      <c r="Y56">
        <f t="shared" si="6"/>
        <v>1</v>
      </c>
      <c r="Z56">
        <f t="shared" si="7"/>
        <v>1</v>
      </c>
    </row>
    <row r="57" spans="1:26" ht="11" customHeight="1">
      <c r="A57" s="17" t="s">
        <v>134</v>
      </c>
      <c r="F57" s="57"/>
      <c r="K57" s="57"/>
      <c r="W57" s="14">
        <f t="shared" si="4"/>
        <v>0</v>
      </c>
      <c r="X57">
        <f t="shared" si="5"/>
        <v>0</v>
      </c>
      <c r="Y57">
        <f t="shared" si="6"/>
        <v>0</v>
      </c>
      <c r="Z57" t="e">
        <f t="shared" si="7"/>
        <v>#NUM!</v>
      </c>
    </row>
    <row r="58" spans="1:26" ht="11" customHeight="1">
      <c r="A58" s="4" t="s">
        <v>71</v>
      </c>
      <c r="B58" s="7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6" ht="11" customHeight="1">
      <c r="A59" s="6" t="s">
        <v>72</v>
      </c>
      <c r="B59">
        <f>COUNTIF((B2:B56),"&gt;0.9")</f>
        <v>20</v>
      </c>
      <c r="C59">
        <f t="shared" ref="C59:W59" si="8">COUNTIF((C2:C56),"&gt;0.9")</f>
        <v>0</v>
      </c>
      <c r="D59">
        <f t="shared" si="8"/>
        <v>8</v>
      </c>
      <c r="E59">
        <f t="shared" si="8"/>
        <v>0</v>
      </c>
      <c r="F59">
        <f t="shared" si="8"/>
        <v>18</v>
      </c>
      <c r="G59">
        <f t="shared" si="8"/>
        <v>15</v>
      </c>
      <c r="H59">
        <f t="shared" si="8"/>
        <v>0</v>
      </c>
      <c r="I59">
        <f t="shared" si="8"/>
        <v>17</v>
      </c>
      <c r="J59">
        <f t="shared" si="8"/>
        <v>8</v>
      </c>
      <c r="K59">
        <f t="shared" si="8"/>
        <v>14</v>
      </c>
      <c r="L59">
        <f t="shared" si="8"/>
        <v>13</v>
      </c>
      <c r="M59">
        <f t="shared" si="8"/>
        <v>21</v>
      </c>
      <c r="N59">
        <f t="shared" si="8"/>
        <v>18</v>
      </c>
      <c r="O59">
        <f t="shared" si="8"/>
        <v>19</v>
      </c>
      <c r="P59">
        <f t="shared" si="8"/>
        <v>0</v>
      </c>
      <c r="Q59">
        <f t="shared" si="8"/>
        <v>20</v>
      </c>
      <c r="R59">
        <f t="shared" si="8"/>
        <v>9</v>
      </c>
      <c r="S59">
        <f t="shared" si="8"/>
        <v>10</v>
      </c>
      <c r="T59">
        <f t="shared" si="8"/>
        <v>8</v>
      </c>
      <c r="U59">
        <f>COUNTIF((U2:U56),"&gt;0.9")</f>
        <v>20</v>
      </c>
      <c r="V59">
        <f t="shared" si="8"/>
        <v>11</v>
      </c>
      <c r="W59">
        <f t="shared" si="8"/>
        <v>34</v>
      </c>
    </row>
    <row r="60" spans="1:26" ht="11" customHeight="1">
      <c r="A60" s="12" t="s">
        <v>60</v>
      </c>
      <c r="B60" s="15">
        <f>W59</f>
        <v>34</v>
      </c>
      <c r="R60" t="s">
        <v>91</v>
      </c>
      <c r="W60" s="13">
        <f>COUNTIF((W2:W56),"&lt;0.9")</f>
        <v>21</v>
      </c>
    </row>
    <row r="61" spans="1:26" ht="11" customHeight="1">
      <c r="A61" s="6" t="s">
        <v>55</v>
      </c>
      <c r="B61" s="13">
        <f>SUM(B59:V59)</f>
        <v>249</v>
      </c>
    </row>
    <row r="62" spans="1:26" ht="11" customHeight="1">
      <c r="A62" s="6" t="s">
        <v>56</v>
      </c>
      <c r="B62" s="16">
        <f>AVERAGEIF((B59:V59),"&gt;0.1")</f>
        <v>14.647058823529411</v>
      </c>
      <c r="O62" s="13" t="s">
        <v>103</v>
      </c>
      <c r="W62" s="16">
        <f>COUNTIF(B59:V59,"&gt;0.9")</f>
        <v>17</v>
      </c>
    </row>
  </sheetData>
  <phoneticPr fontId="0" type="noConversion"/>
  <printOptions gridLines="1"/>
  <pageMargins left="0.55000000000000004" right="0.55000000000000004" top="1" bottom="1" header="0.5" footer="0.5"/>
  <pageSetup paperSize="9" scale="9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64"/>
  <sheetViews>
    <sheetView zoomScale="125" zoomScaleNormal="125" zoomScalePageLayoutView="125" workbookViewId="0">
      <selection activeCell="I43" sqref="I43"/>
    </sheetView>
  </sheetViews>
  <sheetFormatPr baseColWidth="10" defaultRowHeight="9" x14ac:dyDescent="0"/>
  <cols>
    <col min="1" max="1" width="15.3984375" customWidth="1"/>
    <col min="2" max="2" width="4.3984375" customWidth="1"/>
    <col min="3" max="27" width="3.59765625" customWidth="1"/>
    <col min="28" max="28" width="4.3984375" customWidth="1"/>
  </cols>
  <sheetData>
    <row r="1" spans="1:28" ht="71" customHeight="1">
      <c r="A1" s="75" t="s">
        <v>204</v>
      </c>
      <c r="B1" s="1" t="s">
        <v>57</v>
      </c>
      <c r="C1" s="1" t="s">
        <v>179</v>
      </c>
      <c r="D1" s="1" t="s">
        <v>155</v>
      </c>
      <c r="E1" s="1" t="s">
        <v>162</v>
      </c>
      <c r="F1" s="1" t="s">
        <v>200</v>
      </c>
      <c r="G1" s="1" t="s">
        <v>186</v>
      </c>
      <c r="H1" s="2" t="s">
        <v>187</v>
      </c>
      <c r="I1" s="1" t="s">
        <v>6</v>
      </c>
      <c r="J1" s="1" t="s">
        <v>113</v>
      </c>
      <c r="K1" s="1" t="s">
        <v>157</v>
      </c>
      <c r="L1" s="1" t="s">
        <v>114</v>
      </c>
      <c r="M1" s="1" t="s">
        <v>115</v>
      </c>
      <c r="N1" s="1" t="s">
        <v>65</v>
      </c>
      <c r="O1" s="1" t="s">
        <v>5</v>
      </c>
      <c r="P1" s="1" t="s">
        <v>170</v>
      </c>
      <c r="Q1" s="1" t="s">
        <v>147</v>
      </c>
      <c r="R1" s="1" t="s">
        <v>148</v>
      </c>
      <c r="S1" s="1" t="s">
        <v>149</v>
      </c>
      <c r="T1" s="1" t="s">
        <v>173</v>
      </c>
      <c r="U1" s="1" t="s">
        <v>153</v>
      </c>
      <c r="V1" s="80" t="s">
        <v>196</v>
      </c>
      <c r="W1" s="1" t="s">
        <v>154</v>
      </c>
      <c r="X1" s="1" t="s">
        <v>171</v>
      </c>
      <c r="Y1" s="2" t="s">
        <v>88</v>
      </c>
      <c r="Z1" s="22" t="s">
        <v>126</v>
      </c>
      <c r="AA1" s="22" t="s">
        <v>127</v>
      </c>
      <c r="AB1" s="22" t="s">
        <v>128</v>
      </c>
    </row>
    <row r="2" spans="1:28" ht="11" customHeight="1">
      <c r="A2" s="4" t="s">
        <v>105</v>
      </c>
      <c r="B2" s="19"/>
      <c r="D2" s="87"/>
      <c r="E2" s="19">
        <v>1</v>
      </c>
      <c r="F2" s="18"/>
      <c r="G2" s="18"/>
      <c r="J2" s="18"/>
      <c r="K2" s="76"/>
      <c r="N2" s="18"/>
      <c r="O2" s="18"/>
      <c r="R2" s="18"/>
      <c r="T2" s="18"/>
      <c r="U2" s="19"/>
      <c r="W2" s="18"/>
      <c r="X2" s="18"/>
      <c r="Y2" s="14">
        <f t="shared" ref="Y2:Y33" si="0">COUNTIF((B2:X2),"&gt;0.9")</f>
        <v>1</v>
      </c>
      <c r="Z2">
        <f t="shared" ref="Z2:Z33" si="1">MAX(B2:X2)</f>
        <v>1</v>
      </c>
      <c r="AA2">
        <f t="shared" ref="AA2:AA33" si="2">MIN(B2:X2)</f>
        <v>1</v>
      </c>
      <c r="AB2">
        <f t="shared" ref="AB2:AB33" si="3">MEDIAN((B2:X2))</f>
        <v>1</v>
      </c>
    </row>
    <row r="3" spans="1:28" ht="11" customHeight="1">
      <c r="A3" s="4" t="s">
        <v>110</v>
      </c>
      <c r="B3">
        <v>6</v>
      </c>
      <c r="D3" s="57">
        <v>1</v>
      </c>
      <c r="E3">
        <v>2</v>
      </c>
      <c r="F3">
        <v>2</v>
      </c>
      <c r="G3">
        <v>1</v>
      </c>
      <c r="H3">
        <v>3</v>
      </c>
      <c r="J3">
        <v>2</v>
      </c>
      <c r="K3" s="76"/>
      <c r="L3">
        <v>2</v>
      </c>
      <c r="M3">
        <v>2</v>
      </c>
      <c r="O3">
        <v>6</v>
      </c>
      <c r="Q3">
        <v>3</v>
      </c>
      <c r="S3">
        <v>2</v>
      </c>
      <c r="T3">
        <v>2</v>
      </c>
      <c r="U3">
        <v>3</v>
      </c>
      <c r="V3">
        <v>1</v>
      </c>
      <c r="Y3" s="14">
        <f t="shared" si="0"/>
        <v>15</v>
      </c>
      <c r="Z3">
        <f t="shared" si="1"/>
        <v>6</v>
      </c>
      <c r="AA3">
        <f t="shared" si="2"/>
        <v>1</v>
      </c>
      <c r="AB3">
        <f t="shared" si="3"/>
        <v>2</v>
      </c>
    </row>
    <row r="4" spans="1:28" ht="11" customHeight="1">
      <c r="A4" s="4" t="s">
        <v>111</v>
      </c>
      <c r="D4" s="57"/>
      <c r="K4" s="76"/>
      <c r="O4">
        <v>1</v>
      </c>
      <c r="U4">
        <v>2</v>
      </c>
      <c r="Y4" s="14">
        <f t="shared" si="0"/>
        <v>2</v>
      </c>
      <c r="Z4">
        <f t="shared" si="1"/>
        <v>2</v>
      </c>
      <c r="AA4">
        <f t="shared" si="2"/>
        <v>1</v>
      </c>
      <c r="AB4">
        <f t="shared" si="3"/>
        <v>1.5</v>
      </c>
    </row>
    <row r="5" spans="1:28" ht="11" customHeight="1">
      <c r="A5" s="4" t="s">
        <v>158</v>
      </c>
      <c r="D5" s="57"/>
      <c r="K5" s="76"/>
      <c r="Y5" s="14">
        <f t="shared" si="0"/>
        <v>0</v>
      </c>
      <c r="Z5">
        <f t="shared" si="1"/>
        <v>0</v>
      </c>
      <c r="AA5">
        <f t="shared" si="2"/>
        <v>0</v>
      </c>
      <c r="AB5" t="e">
        <f t="shared" si="3"/>
        <v>#NUM!</v>
      </c>
    </row>
    <row r="6" spans="1:28" ht="11" customHeight="1">
      <c r="A6" s="4" t="s">
        <v>41</v>
      </c>
      <c r="B6">
        <v>7</v>
      </c>
      <c r="D6" s="57">
        <v>2</v>
      </c>
      <c r="E6">
        <v>4</v>
      </c>
      <c r="F6">
        <v>4</v>
      </c>
      <c r="H6">
        <v>4</v>
      </c>
      <c r="K6" s="76"/>
      <c r="L6">
        <v>2</v>
      </c>
      <c r="M6">
        <v>2</v>
      </c>
      <c r="O6">
        <v>5</v>
      </c>
      <c r="Q6">
        <v>2</v>
      </c>
      <c r="S6">
        <v>4</v>
      </c>
      <c r="U6">
        <v>3</v>
      </c>
      <c r="Y6" s="14">
        <f t="shared" si="0"/>
        <v>11</v>
      </c>
      <c r="Z6">
        <f t="shared" si="1"/>
        <v>7</v>
      </c>
      <c r="AA6">
        <f t="shared" si="2"/>
        <v>2</v>
      </c>
      <c r="AB6">
        <f t="shared" si="3"/>
        <v>4</v>
      </c>
    </row>
    <row r="7" spans="1:28" ht="11" customHeight="1">
      <c r="A7" s="4" t="s">
        <v>42</v>
      </c>
      <c r="D7" s="57"/>
      <c r="K7" s="76"/>
      <c r="Y7" s="14">
        <f t="shared" si="0"/>
        <v>0</v>
      </c>
      <c r="Z7">
        <f t="shared" si="1"/>
        <v>0</v>
      </c>
      <c r="AA7">
        <f t="shared" si="2"/>
        <v>0</v>
      </c>
      <c r="AB7" t="e">
        <f t="shared" si="3"/>
        <v>#NUM!</v>
      </c>
    </row>
    <row r="8" spans="1:28" ht="11" customHeight="1">
      <c r="A8" s="4" t="s">
        <v>43</v>
      </c>
      <c r="D8" s="57"/>
      <c r="J8">
        <v>1</v>
      </c>
      <c r="K8" s="76"/>
      <c r="Y8" s="14">
        <f t="shared" si="0"/>
        <v>1</v>
      </c>
      <c r="Z8">
        <f t="shared" si="1"/>
        <v>1</v>
      </c>
      <c r="AA8">
        <f t="shared" si="2"/>
        <v>1</v>
      </c>
      <c r="AB8">
        <f t="shared" si="3"/>
        <v>1</v>
      </c>
    </row>
    <row r="9" spans="1:28" ht="11" customHeight="1">
      <c r="A9" s="4" t="s">
        <v>44</v>
      </c>
      <c r="B9">
        <v>1</v>
      </c>
      <c r="D9" s="57"/>
      <c r="E9">
        <v>1</v>
      </c>
      <c r="K9" s="76"/>
      <c r="L9">
        <v>1</v>
      </c>
      <c r="Q9">
        <v>1</v>
      </c>
      <c r="Y9" s="14">
        <f t="shared" si="0"/>
        <v>4</v>
      </c>
      <c r="Z9">
        <f t="shared" si="1"/>
        <v>1</v>
      </c>
      <c r="AA9">
        <f t="shared" si="2"/>
        <v>1</v>
      </c>
      <c r="AB9">
        <f t="shared" si="3"/>
        <v>1</v>
      </c>
    </row>
    <row r="10" spans="1:28" ht="11" customHeight="1">
      <c r="A10" s="4" t="s">
        <v>20</v>
      </c>
      <c r="B10">
        <v>3</v>
      </c>
      <c r="D10" s="57">
        <v>2</v>
      </c>
      <c r="E10">
        <v>7</v>
      </c>
      <c r="G10">
        <v>6</v>
      </c>
      <c r="K10" s="76"/>
      <c r="Q10">
        <v>3</v>
      </c>
      <c r="S10">
        <v>3</v>
      </c>
      <c r="U10">
        <v>1</v>
      </c>
      <c r="Y10" s="14">
        <f t="shared" si="0"/>
        <v>7</v>
      </c>
      <c r="Z10">
        <f t="shared" si="1"/>
        <v>7</v>
      </c>
      <c r="AA10">
        <f t="shared" si="2"/>
        <v>1</v>
      </c>
      <c r="AB10">
        <f t="shared" si="3"/>
        <v>3</v>
      </c>
    </row>
    <row r="11" spans="1:28" ht="11" customHeight="1">
      <c r="A11" s="4" t="s">
        <v>73</v>
      </c>
      <c r="B11">
        <v>6</v>
      </c>
      <c r="D11" s="57"/>
      <c r="H11">
        <v>8</v>
      </c>
      <c r="J11">
        <v>1</v>
      </c>
      <c r="K11" s="76"/>
      <c r="O11">
        <v>8</v>
      </c>
      <c r="U11">
        <v>2</v>
      </c>
      <c r="Y11" s="14">
        <f t="shared" si="0"/>
        <v>5</v>
      </c>
      <c r="Z11">
        <f t="shared" si="1"/>
        <v>8</v>
      </c>
      <c r="AA11">
        <f t="shared" si="2"/>
        <v>1</v>
      </c>
      <c r="AB11">
        <f t="shared" si="3"/>
        <v>6</v>
      </c>
    </row>
    <row r="12" spans="1:28" ht="11" customHeight="1">
      <c r="A12" s="4" t="s">
        <v>172</v>
      </c>
      <c r="D12" s="57"/>
      <c r="K12" s="76"/>
      <c r="Q12">
        <v>2</v>
      </c>
      <c r="V12">
        <v>1</v>
      </c>
      <c r="Y12" s="14">
        <f t="shared" si="0"/>
        <v>2</v>
      </c>
      <c r="Z12">
        <f t="shared" si="1"/>
        <v>2</v>
      </c>
      <c r="AA12">
        <f t="shared" si="2"/>
        <v>1</v>
      </c>
      <c r="AB12">
        <f t="shared" si="3"/>
        <v>1.5</v>
      </c>
    </row>
    <row r="13" spans="1:28" ht="11" customHeight="1">
      <c r="A13" s="4" t="s">
        <v>75</v>
      </c>
      <c r="B13">
        <v>1</v>
      </c>
      <c r="D13" s="57"/>
      <c r="K13" s="76"/>
      <c r="O13">
        <v>2</v>
      </c>
      <c r="U13">
        <v>2</v>
      </c>
      <c r="Y13" s="14">
        <f t="shared" si="0"/>
        <v>3</v>
      </c>
      <c r="Z13">
        <f t="shared" si="1"/>
        <v>2</v>
      </c>
      <c r="AA13">
        <f t="shared" si="2"/>
        <v>1</v>
      </c>
      <c r="AB13">
        <f t="shared" si="3"/>
        <v>2</v>
      </c>
    </row>
    <row r="14" spans="1:28" ht="11" customHeight="1">
      <c r="A14" s="4" t="s">
        <v>76</v>
      </c>
      <c r="B14">
        <v>10</v>
      </c>
      <c r="D14" s="57">
        <v>4</v>
      </c>
      <c r="E14">
        <v>2</v>
      </c>
      <c r="F14">
        <v>2</v>
      </c>
      <c r="G14">
        <v>2</v>
      </c>
      <c r="H14">
        <v>2</v>
      </c>
      <c r="J14">
        <v>2</v>
      </c>
      <c r="K14" s="76"/>
      <c r="M14">
        <v>2</v>
      </c>
      <c r="O14">
        <v>3</v>
      </c>
      <c r="Q14">
        <v>3</v>
      </c>
      <c r="S14">
        <v>1</v>
      </c>
      <c r="U14">
        <v>2</v>
      </c>
      <c r="Y14" s="14">
        <f t="shared" si="0"/>
        <v>12</v>
      </c>
      <c r="Z14">
        <f t="shared" si="1"/>
        <v>10</v>
      </c>
      <c r="AA14">
        <f t="shared" si="2"/>
        <v>1</v>
      </c>
      <c r="AB14">
        <f t="shared" si="3"/>
        <v>2</v>
      </c>
    </row>
    <row r="15" spans="1:28" ht="11" customHeight="1">
      <c r="A15" s="4" t="s">
        <v>36</v>
      </c>
      <c r="B15">
        <v>1</v>
      </c>
      <c r="D15" s="57"/>
      <c r="F15">
        <v>4</v>
      </c>
      <c r="K15" s="76"/>
      <c r="Y15" s="14">
        <f t="shared" si="0"/>
        <v>2</v>
      </c>
      <c r="Z15">
        <f t="shared" si="1"/>
        <v>4</v>
      </c>
      <c r="AA15">
        <f t="shared" si="2"/>
        <v>1</v>
      </c>
      <c r="AB15">
        <f t="shared" si="3"/>
        <v>2.5</v>
      </c>
    </row>
    <row r="16" spans="1:28" ht="11" customHeight="1">
      <c r="A16" s="72" t="s">
        <v>37</v>
      </c>
      <c r="D16" s="57"/>
      <c r="K16" s="76"/>
      <c r="Y16" s="14">
        <f t="shared" si="0"/>
        <v>0</v>
      </c>
      <c r="Z16">
        <f t="shared" si="1"/>
        <v>0</v>
      </c>
      <c r="AA16">
        <f t="shared" si="2"/>
        <v>0</v>
      </c>
      <c r="AB16" t="e">
        <f t="shared" si="3"/>
        <v>#NUM!</v>
      </c>
    </row>
    <row r="17" spans="1:28" ht="11" customHeight="1">
      <c r="A17" s="4" t="s">
        <v>38</v>
      </c>
      <c r="B17">
        <v>4</v>
      </c>
      <c r="D17" s="57">
        <v>1</v>
      </c>
      <c r="E17">
        <v>1</v>
      </c>
      <c r="F17">
        <v>1</v>
      </c>
      <c r="H17">
        <v>1</v>
      </c>
      <c r="J17">
        <v>1</v>
      </c>
      <c r="K17" s="76"/>
      <c r="M17">
        <v>2</v>
      </c>
      <c r="O17">
        <v>8</v>
      </c>
      <c r="Q17">
        <v>1</v>
      </c>
      <c r="S17">
        <v>2</v>
      </c>
      <c r="U17">
        <v>2</v>
      </c>
      <c r="Y17" s="14">
        <f t="shared" si="0"/>
        <v>11</v>
      </c>
      <c r="Z17">
        <f t="shared" si="1"/>
        <v>8</v>
      </c>
      <c r="AA17">
        <f t="shared" si="2"/>
        <v>1</v>
      </c>
      <c r="AB17">
        <f t="shared" si="3"/>
        <v>1</v>
      </c>
    </row>
    <row r="18" spans="1:28" ht="11" customHeight="1">
      <c r="A18" s="4" t="s">
        <v>107</v>
      </c>
      <c r="D18" s="57"/>
      <c r="K18" s="76"/>
      <c r="Y18" s="14">
        <f t="shared" si="0"/>
        <v>0</v>
      </c>
      <c r="Z18">
        <f t="shared" si="1"/>
        <v>0</v>
      </c>
      <c r="AA18">
        <f t="shared" si="2"/>
        <v>0</v>
      </c>
      <c r="AB18" t="e">
        <f t="shared" si="3"/>
        <v>#NUM!</v>
      </c>
    </row>
    <row r="19" spans="1:28" ht="11" customHeight="1">
      <c r="A19" s="4" t="s">
        <v>39</v>
      </c>
      <c r="D19" s="57"/>
      <c r="K19" s="76"/>
      <c r="M19">
        <v>6</v>
      </c>
      <c r="O19">
        <v>3</v>
      </c>
      <c r="T19">
        <v>1</v>
      </c>
      <c r="Y19" s="14">
        <f t="shared" si="0"/>
        <v>3</v>
      </c>
      <c r="Z19">
        <f t="shared" si="1"/>
        <v>6</v>
      </c>
      <c r="AA19">
        <f t="shared" si="2"/>
        <v>1</v>
      </c>
      <c r="AB19">
        <f t="shared" si="3"/>
        <v>3</v>
      </c>
    </row>
    <row r="20" spans="1:28" ht="11" customHeight="1">
      <c r="A20" s="4" t="s">
        <v>40</v>
      </c>
      <c r="D20" s="57"/>
      <c r="F20">
        <v>4</v>
      </c>
      <c r="H20">
        <v>6</v>
      </c>
      <c r="I20">
        <v>2</v>
      </c>
      <c r="J20">
        <v>1</v>
      </c>
      <c r="K20" s="76"/>
      <c r="M20">
        <v>6</v>
      </c>
      <c r="O20">
        <v>2</v>
      </c>
      <c r="U20">
        <v>5</v>
      </c>
      <c r="Y20" s="14">
        <f t="shared" si="0"/>
        <v>7</v>
      </c>
      <c r="Z20">
        <f t="shared" si="1"/>
        <v>6</v>
      </c>
      <c r="AA20">
        <f t="shared" si="2"/>
        <v>1</v>
      </c>
      <c r="AB20">
        <f t="shared" si="3"/>
        <v>4</v>
      </c>
    </row>
    <row r="21" spans="1:28" ht="11" customHeight="1">
      <c r="A21" s="4" t="s">
        <v>53</v>
      </c>
      <c r="B21">
        <v>7</v>
      </c>
      <c r="D21" s="57"/>
      <c r="F21">
        <v>4</v>
      </c>
      <c r="G21">
        <v>1</v>
      </c>
      <c r="H21">
        <v>3</v>
      </c>
      <c r="J21">
        <v>3</v>
      </c>
      <c r="K21" s="76"/>
      <c r="L21">
        <v>2</v>
      </c>
      <c r="M21">
        <v>3</v>
      </c>
      <c r="O21">
        <v>4</v>
      </c>
      <c r="Q21">
        <v>2</v>
      </c>
      <c r="U21">
        <v>4</v>
      </c>
      <c r="Y21" s="14">
        <f t="shared" si="0"/>
        <v>10</v>
      </c>
      <c r="Z21">
        <f t="shared" si="1"/>
        <v>7</v>
      </c>
      <c r="AA21">
        <f t="shared" si="2"/>
        <v>1</v>
      </c>
      <c r="AB21">
        <f t="shared" si="3"/>
        <v>3</v>
      </c>
    </row>
    <row r="22" spans="1:28" ht="11" customHeight="1">
      <c r="A22" s="4" t="s">
        <v>94</v>
      </c>
      <c r="B22">
        <v>1</v>
      </c>
      <c r="D22" s="57">
        <v>1</v>
      </c>
      <c r="H22">
        <v>1</v>
      </c>
      <c r="K22" s="76"/>
      <c r="O22">
        <v>1</v>
      </c>
      <c r="U22">
        <v>1</v>
      </c>
      <c r="Y22" s="14">
        <f t="shared" si="0"/>
        <v>5</v>
      </c>
      <c r="Z22">
        <f t="shared" si="1"/>
        <v>1</v>
      </c>
      <c r="AA22">
        <f t="shared" si="2"/>
        <v>1</v>
      </c>
      <c r="AB22">
        <f t="shared" si="3"/>
        <v>1</v>
      </c>
    </row>
    <row r="23" spans="1:28" ht="11" customHeight="1">
      <c r="A23" s="4" t="s">
        <v>54</v>
      </c>
      <c r="B23">
        <v>1</v>
      </c>
      <c r="D23" s="57"/>
      <c r="F23">
        <v>1</v>
      </c>
      <c r="H23">
        <v>1</v>
      </c>
      <c r="J23">
        <v>1</v>
      </c>
      <c r="K23" s="76"/>
      <c r="L23">
        <v>1</v>
      </c>
      <c r="M23">
        <v>1</v>
      </c>
      <c r="Q23">
        <v>1</v>
      </c>
      <c r="S23">
        <v>1</v>
      </c>
      <c r="Y23" s="14">
        <f t="shared" si="0"/>
        <v>8</v>
      </c>
      <c r="Z23">
        <f t="shared" si="1"/>
        <v>1</v>
      </c>
      <c r="AA23">
        <f t="shared" si="2"/>
        <v>1</v>
      </c>
      <c r="AB23">
        <f t="shared" si="3"/>
        <v>1</v>
      </c>
    </row>
    <row r="24" spans="1:28" ht="11" customHeight="1">
      <c r="A24" s="17" t="s">
        <v>141</v>
      </c>
      <c r="B24">
        <v>2</v>
      </c>
      <c r="D24" s="57"/>
      <c r="H24">
        <v>8</v>
      </c>
      <c r="I24">
        <v>1</v>
      </c>
      <c r="K24" s="76"/>
      <c r="U24">
        <v>4</v>
      </c>
      <c r="Y24" s="14">
        <f t="shared" si="0"/>
        <v>4</v>
      </c>
      <c r="Z24">
        <f t="shared" si="1"/>
        <v>8</v>
      </c>
      <c r="AA24">
        <f t="shared" si="2"/>
        <v>1</v>
      </c>
      <c r="AB24">
        <f t="shared" si="3"/>
        <v>3</v>
      </c>
    </row>
    <row r="25" spans="1:28" ht="11" customHeight="1">
      <c r="A25" s="4" t="s">
        <v>150</v>
      </c>
      <c r="D25" s="57"/>
      <c r="K25" s="76"/>
      <c r="M25">
        <v>2</v>
      </c>
      <c r="N25">
        <v>1</v>
      </c>
      <c r="Q25" t="s">
        <v>171</v>
      </c>
      <c r="U25">
        <v>1</v>
      </c>
      <c r="Y25" s="14">
        <f t="shared" si="0"/>
        <v>3</v>
      </c>
      <c r="Z25">
        <f t="shared" si="1"/>
        <v>2</v>
      </c>
      <c r="AA25">
        <f t="shared" si="2"/>
        <v>1</v>
      </c>
      <c r="AB25">
        <f t="shared" si="3"/>
        <v>1</v>
      </c>
    </row>
    <row r="26" spans="1:28" ht="11" customHeight="1">
      <c r="A26" s="4" t="s">
        <v>151</v>
      </c>
      <c r="D26" s="57"/>
      <c r="J26">
        <v>1</v>
      </c>
      <c r="K26" s="76"/>
      <c r="L26">
        <v>1</v>
      </c>
      <c r="M26">
        <v>1</v>
      </c>
      <c r="O26">
        <v>1</v>
      </c>
      <c r="Q26">
        <v>1</v>
      </c>
      <c r="U26">
        <v>1</v>
      </c>
      <c r="Y26" s="14">
        <f t="shared" si="0"/>
        <v>6</v>
      </c>
      <c r="Z26">
        <f t="shared" si="1"/>
        <v>1</v>
      </c>
      <c r="AA26">
        <f t="shared" si="2"/>
        <v>1</v>
      </c>
      <c r="AB26">
        <f t="shared" si="3"/>
        <v>1</v>
      </c>
    </row>
    <row r="27" spans="1:28" ht="11" customHeight="1">
      <c r="A27" s="4" t="s">
        <v>66</v>
      </c>
      <c r="D27" s="57"/>
      <c r="E27">
        <v>5</v>
      </c>
      <c r="F27">
        <v>4</v>
      </c>
      <c r="G27">
        <v>2</v>
      </c>
      <c r="H27">
        <v>4</v>
      </c>
      <c r="K27" s="76"/>
      <c r="L27">
        <v>3</v>
      </c>
      <c r="M27">
        <v>10</v>
      </c>
      <c r="Q27">
        <v>2</v>
      </c>
      <c r="S27">
        <v>1</v>
      </c>
      <c r="U27">
        <v>5</v>
      </c>
      <c r="Y27" s="14">
        <f t="shared" si="0"/>
        <v>9</v>
      </c>
      <c r="Z27">
        <f t="shared" si="1"/>
        <v>10</v>
      </c>
      <c r="AA27">
        <f t="shared" si="2"/>
        <v>1</v>
      </c>
      <c r="AB27">
        <f t="shared" si="3"/>
        <v>4</v>
      </c>
    </row>
    <row r="28" spans="1:28" ht="11" customHeight="1">
      <c r="A28" s="4" t="s">
        <v>67</v>
      </c>
      <c r="D28" s="57"/>
      <c r="F28" t="s">
        <v>171</v>
      </c>
      <c r="K28" s="76"/>
      <c r="Y28" s="14">
        <f t="shared" si="0"/>
        <v>0</v>
      </c>
      <c r="Z28">
        <f t="shared" si="1"/>
        <v>0</v>
      </c>
      <c r="AA28">
        <f t="shared" si="2"/>
        <v>0</v>
      </c>
      <c r="AB28" t="e">
        <f t="shared" si="3"/>
        <v>#NUM!</v>
      </c>
    </row>
    <row r="29" spans="1:28" ht="11" customHeight="1">
      <c r="A29" s="17" t="s">
        <v>68</v>
      </c>
      <c r="B29">
        <v>30</v>
      </c>
      <c r="D29" s="57" t="s">
        <v>220</v>
      </c>
      <c r="E29">
        <v>7</v>
      </c>
      <c r="F29">
        <v>6</v>
      </c>
      <c r="G29">
        <v>6</v>
      </c>
      <c r="H29">
        <v>4</v>
      </c>
      <c r="K29" s="76"/>
      <c r="L29">
        <v>5</v>
      </c>
      <c r="M29">
        <v>8</v>
      </c>
      <c r="O29">
        <v>40</v>
      </c>
      <c r="Q29">
        <v>12</v>
      </c>
      <c r="S29">
        <v>1</v>
      </c>
      <c r="U29">
        <v>4</v>
      </c>
      <c r="Y29" s="14">
        <f t="shared" si="0"/>
        <v>11</v>
      </c>
      <c r="Z29">
        <f t="shared" si="1"/>
        <v>40</v>
      </c>
      <c r="AA29">
        <f t="shared" si="2"/>
        <v>1</v>
      </c>
      <c r="AB29">
        <f t="shared" si="3"/>
        <v>6</v>
      </c>
    </row>
    <row r="30" spans="1:28" ht="11" customHeight="1">
      <c r="A30" s="4" t="s">
        <v>69</v>
      </c>
      <c r="D30" s="57">
        <v>2</v>
      </c>
      <c r="E30">
        <v>6</v>
      </c>
      <c r="G30">
        <v>2</v>
      </c>
      <c r="H30">
        <v>7</v>
      </c>
      <c r="K30" s="76"/>
      <c r="L30">
        <v>4</v>
      </c>
      <c r="M30">
        <v>6</v>
      </c>
      <c r="O30">
        <v>4</v>
      </c>
      <c r="Q30">
        <v>2</v>
      </c>
      <c r="T30">
        <v>3</v>
      </c>
      <c r="U30">
        <v>6</v>
      </c>
      <c r="Y30" s="14">
        <f t="shared" si="0"/>
        <v>10</v>
      </c>
      <c r="Z30">
        <f t="shared" si="1"/>
        <v>7</v>
      </c>
      <c r="AA30">
        <f t="shared" si="2"/>
        <v>2</v>
      </c>
      <c r="AB30">
        <f t="shared" si="3"/>
        <v>4</v>
      </c>
    </row>
    <row r="31" spans="1:28" ht="11" customHeight="1">
      <c r="A31" s="4" t="s">
        <v>125</v>
      </c>
      <c r="B31">
        <v>1</v>
      </c>
      <c r="D31" s="57"/>
      <c r="E31">
        <v>1</v>
      </c>
      <c r="I31">
        <v>1</v>
      </c>
      <c r="J31">
        <v>1</v>
      </c>
      <c r="K31" s="76"/>
      <c r="M31">
        <v>1</v>
      </c>
      <c r="Q31">
        <v>1</v>
      </c>
      <c r="Y31" s="14">
        <f t="shared" si="0"/>
        <v>6</v>
      </c>
      <c r="Z31">
        <f t="shared" si="1"/>
        <v>1</v>
      </c>
      <c r="AA31">
        <f t="shared" si="2"/>
        <v>1</v>
      </c>
      <c r="AB31">
        <f t="shared" si="3"/>
        <v>1</v>
      </c>
    </row>
    <row r="32" spans="1:28" ht="11" customHeight="1">
      <c r="A32" s="4" t="s">
        <v>102</v>
      </c>
      <c r="D32" s="57"/>
      <c r="K32" s="76"/>
      <c r="M32" t="s">
        <v>171</v>
      </c>
      <c r="Y32" s="14">
        <f t="shared" si="0"/>
        <v>0</v>
      </c>
      <c r="Z32">
        <f t="shared" si="1"/>
        <v>0</v>
      </c>
      <c r="AA32">
        <f t="shared" si="2"/>
        <v>0</v>
      </c>
      <c r="AB32" t="e">
        <f t="shared" si="3"/>
        <v>#NUM!</v>
      </c>
    </row>
    <row r="33" spans="1:28" ht="11" customHeight="1">
      <c r="A33" s="4" t="s">
        <v>59</v>
      </c>
      <c r="B33">
        <v>8</v>
      </c>
      <c r="D33" s="57"/>
      <c r="E33">
        <v>5</v>
      </c>
      <c r="F33">
        <v>6</v>
      </c>
      <c r="K33" s="76"/>
      <c r="M33">
        <v>6</v>
      </c>
      <c r="O33">
        <v>6</v>
      </c>
      <c r="Q33">
        <v>12</v>
      </c>
      <c r="T33">
        <v>4</v>
      </c>
      <c r="U33">
        <v>6</v>
      </c>
      <c r="Y33" s="14">
        <f t="shared" si="0"/>
        <v>8</v>
      </c>
      <c r="Z33">
        <f t="shared" si="1"/>
        <v>12</v>
      </c>
      <c r="AA33">
        <f t="shared" si="2"/>
        <v>4</v>
      </c>
      <c r="AB33">
        <f t="shared" si="3"/>
        <v>6</v>
      </c>
    </row>
    <row r="34" spans="1:28" ht="11" customHeight="1">
      <c r="A34" s="4" t="s">
        <v>61</v>
      </c>
      <c r="B34">
        <v>7</v>
      </c>
      <c r="D34" s="57">
        <v>2</v>
      </c>
      <c r="E34">
        <v>2</v>
      </c>
      <c r="F34">
        <v>2</v>
      </c>
      <c r="G34">
        <v>2</v>
      </c>
      <c r="H34">
        <v>2</v>
      </c>
      <c r="K34" s="76"/>
      <c r="L34">
        <v>1</v>
      </c>
      <c r="M34">
        <v>2</v>
      </c>
      <c r="O34">
        <v>2</v>
      </c>
      <c r="Q34">
        <v>3</v>
      </c>
      <c r="T34">
        <v>2</v>
      </c>
      <c r="U34">
        <v>2</v>
      </c>
      <c r="Y34" s="14">
        <f t="shared" ref="Y34:Y57" si="4">COUNTIF((B34:X34),"&gt;0.9")</f>
        <v>12</v>
      </c>
      <c r="Z34">
        <f t="shared" ref="Z34:Z57" si="5">MAX(B34:X34)</f>
        <v>7</v>
      </c>
      <c r="AA34">
        <f t="shared" ref="AA34:AA57" si="6">MIN(B34:X34)</f>
        <v>1</v>
      </c>
      <c r="AB34">
        <f t="shared" ref="AB34:AB57" si="7">MEDIAN((B34:X34))</f>
        <v>2</v>
      </c>
    </row>
    <row r="35" spans="1:28" ht="11" customHeight="1">
      <c r="A35" s="4" t="s">
        <v>62</v>
      </c>
      <c r="D35" s="57"/>
      <c r="K35" s="76"/>
      <c r="Y35" s="14">
        <f t="shared" si="4"/>
        <v>0</v>
      </c>
      <c r="Z35">
        <f t="shared" si="5"/>
        <v>0</v>
      </c>
      <c r="AA35">
        <f t="shared" si="6"/>
        <v>0</v>
      </c>
      <c r="AB35" t="e">
        <f t="shared" si="7"/>
        <v>#NUM!</v>
      </c>
    </row>
    <row r="36" spans="1:28" ht="11" customHeight="1">
      <c r="A36" s="4" t="s">
        <v>63</v>
      </c>
      <c r="B36">
        <v>1</v>
      </c>
      <c r="D36" s="57"/>
      <c r="K36" s="76"/>
      <c r="Y36" s="14">
        <f t="shared" si="4"/>
        <v>1</v>
      </c>
      <c r="Z36">
        <f t="shared" si="5"/>
        <v>1</v>
      </c>
      <c r="AA36">
        <f t="shared" si="6"/>
        <v>1</v>
      </c>
      <c r="AB36">
        <f t="shared" si="7"/>
        <v>1</v>
      </c>
    </row>
    <row r="37" spans="1:28" ht="11" customHeight="1">
      <c r="A37" s="4" t="s">
        <v>108</v>
      </c>
      <c r="D37" s="57"/>
      <c r="K37" s="76"/>
      <c r="Y37" s="14">
        <f t="shared" si="4"/>
        <v>0</v>
      </c>
      <c r="Z37">
        <f t="shared" si="5"/>
        <v>0</v>
      </c>
      <c r="AA37">
        <f t="shared" si="6"/>
        <v>0</v>
      </c>
      <c r="AB37" t="e">
        <f t="shared" si="7"/>
        <v>#NUM!</v>
      </c>
    </row>
    <row r="38" spans="1:28" ht="11" customHeight="1">
      <c r="A38" s="4" t="s">
        <v>29</v>
      </c>
      <c r="D38" s="57"/>
      <c r="K38" s="76"/>
      <c r="Y38" s="14">
        <f t="shared" si="4"/>
        <v>0</v>
      </c>
      <c r="Z38">
        <f t="shared" si="5"/>
        <v>0</v>
      </c>
      <c r="AA38">
        <f t="shared" si="6"/>
        <v>0</v>
      </c>
      <c r="AB38" t="e">
        <f t="shared" si="7"/>
        <v>#NUM!</v>
      </c>
    </row>
    <row r="39" spans="1:28" ht="11" customHeight="1">
      <c r="A39" s="4" t="s">
        <v>130</v>
      </c>
      <c r="D39" s="57"/>
      <c r="E39">
        <v>2</v>
      </c>
      <c r="K39" s="76"/>
      <c r="L39">
        <v>1</v>
      </c>
      <c r="M39">
        <v>2</v>
      </c>
      <c r="Q39">
        <v>1</v>
      </c>
      <c r="U39">
        <v>4</v>
      </c>
      <c r="Y39" s="14">
        <f t="shared" si="4"/>
        <v>5</v>
      </c>
      <c r="Z39">
        <f t="shared" si="5"/>
        <v>4</v>
      </c>
      <c r="AA39">
        <f t="shared" si="6"/>
        <v>1</v>
      </c>
      <c r="AB39">
        <f t="shared" si="7"/>
        <v>2</v>
      </c>
    </row>
    <row r="40" spans="1:28" ht="11" customHeight="1">
      <c r="A40" s="4" t="s">
        <v>109</v>
      </c>
      <c r="D40" s="57"/>
      <c r="K40" s="76"/>
      <c r="Y40" s="14">
        <f t="shared" si="4"/>
        <v>0</v>
      </c>
      <c r="Z40">
        <f t="shared" si="5"/>
        <v>0</v>
      </c>
      <c r="AA40">
        <f t="shared" si="6"/>
        <v>0</v>
      </c>
      <c r="AB40" t="e">
        <f t="shared" si="7"/>
        <v>#NUM!</v>
      </c>
    </row>
    <row r="41" spans="1:28" ht="11" customHeight="1">
      <c r="A41" s="4" t="s">
        <v>45</v>
      </c>
      <c r="B41">
        <v>1</v>
      </c>
      <c r="D41" s="57"/>
      <c r="K41" s="76"/>
      <c r="Y41" s="14">
        <f t="shared" si="4"/>
        <v>1</v>
      </c>
      <c r="Z41">
        <f t="shared" si="5"/>
        <v>1</v>
      </c>
      <c r="AA41">
        <f t="shared" si="6"/>
        <v>1</v>
      </c>
      <c r="AB41">
        <f t="shared" si="7"/>
        <v>1</v>
      </c>
    </row>
    <row r="42" spans="1:28" ht="11" customHeight="1">
      <c r="A42" s="4" t="s">
        <v>131</v>
      </c>
      <c r="B42">
        <v>2</v>
      </c>
      <c r="D42" s="57">
        <v>2</v>
      </c>
      <c r="E42">
        <v>2</v>
      </c>
      <c r="F42">
        <v>2</v>
      </c>
      <c r="G42">
        <v>1</v>
      </c>
      <c r="H42">
        <v>2</v>
      </c>
      <c r="I42">
        <v>1</v>
      </c>
      <c r="J42">
        <v>1</v>
      </c>
      <c r="K42" s="76"/>
      <c r="L42">
        <v>2</v>
      </c>
      <c r="M42">
        <v>2</v>
      </c>
      <c r="O42">
        <v>4</v>
      </c>
      <c r="Q42">
        <v>1</v>
      </c>
      <c r="T42">
        <v>1</v>
      </c>
      <c r="U42">
        <v>2</v>
      </c>
      <c r="Y42" s="14">
        <f t="shared" si="4"/>
        <v>14</v>
      </c>
      <c r="Z42">
        <f t="shared" si="5"/>
        <v>4</v>
      </c>
      <c r="AA42">
        <f t="shared" si="6"/>
        <v>1</v>
      </c>
      <c r="AB42">
        <f t="shared" si="7"/>
        <v>2</v>
      </c>
    </row>
    <row r="43" spans="1:28" ht="11" customHeight="1">
      <c r="A43" s="4" t="s">
        <v>77</v>
      </c>
      <c r="D43" s="57"/>
      <c r="E43">
        <v>23</v>
      </c>
      <c r="G43">
        <v>10</v>
      </c>
      <c r="H43">
        <v>10</v>
      </c>
      <c r="K43" s="76"/>
      <c r="L43">
        <v>2</v>
      </c>
      <c r="M43">
        <v>4</v>
      </c>
      <c r="U43">
        <v>3</v>
      </c>
      <c r="Y43" s="14">
        <f t="shared" si="4"/>
        <v>6</v>
      </c>
      <c r="Z43">
        <f t="shared" si="5"/>
        <v>23</v>
      </c>
      <c r="AA43">
        <f t="shared" si="6"/>
        <v>2</v>
      </c>
      <c r="AB43">
        <f t="shared" si="7"/>
        <v>7</v>
      </c>
    </row>
    <row r="44" spans="1:28" ht="11" customHeight="1">
      <c r="A44" s="4" t="s">
        <v>46</v>
      </c>
      <c r="D44" s="57"/>
      <c r="K44" s="76"/>
      <c r="Y44" s="14">
        <f t="shared" si="4"/>
        <v>0</v>
      </c>
      <c r="Z44">
        <f t="shared" si="5"/>
        <v>0</v>
      </c>
      <c r="AA44">
        <f t="shared" si="6"/>
        <v>0</v>
      </c>
      <c r="AB44" t="e">
        <f t="shared" si="7"/>
        <v>#NUM!</v>
      </c>
    </row>
    <row r="45" spans="1:28" ht="11" customHeight="1">
      <c r="A45" s="17" t="s">
        <v>78</v>
      </c>
      <c r="B45">
        <v>1</v>
      </c>
      <c r="D45" s="57">
        <v>1</v>
      </c>
      <c r="K45" s="76"/>
      <c r="M45">
        <v>1</v>
      </c>
      <c r="O45">
        <v>1</v>
      </c>
      <c r="Q45">
        <v>1</v>
      </c>
      <c r="U45">
        <v>2</v>
      </c>
      <c r="V45">
        <v>1</v>
      </c>
      <c r="Y45" s="14">
        <f t="shared" si="4"/>
        <v>7</v>
      </c>
      <c r="Z45">
        <f t="shared" si="5"/>
        <v>2</v>
      </c>
      <c r="AA45">
        <f t="shared" si="6"/>
        <v>1</v>
      </c>
      <c r="AB45">
        <f t="shared" si="7"/>
        <v>1</v>
      </c>
    </row>
    <row r="46" spans="1:28" ht="11" customHeight="1">
      <c r="A46" s="4" t="s">
        <v>132</v>
      </c>
      <c r="B46">
        <v>1</v>
      </c>
      <c r="D46" s="57"/>
      <c r="K46" s="76"/>
      <c r="O46">
        <v>1</v>
      </c>
      <c r="U46">
        <v>1</v>
      </c>
      <c r="Y46" s="14">
        <f t="shared" si="4"/>
        <v>3</v>
      </c>
      <c r="Z46">
        <f t="shared" si="5"/>
        <v>1</v>
      </c>
      <c r="AA46">
        <f t="shared" si="6"/>
        <v>1</v>
      </c>
      <c r="AB46">
        <f t="shared" si="7"/>
        <v>1</v>
      </c>
    </row>
    <row r="47" spans="1:28" ht="11" customHeight="1">
      <c r="A47" s="72" t="s">
        <v>49</v>
      </c>
      <c r="D47" s="57"/>
      <c r="E47">
        <v>7</v>
      </c>
      <c r="H47">
        <v>4</v>
      </c>
      <c r="K47" s="76"/>
      <c r="M47">
        <v>8</v>
      </c>
      <c r="Q47">
        <v>6</v>
      </c>
      <c r="Y47" s="14">
        <f t="shared" si="4"/>
        <v>4</v>
      </c>
      <c r="Z47">
        <f t="shared" si="5"/>
        <v>8</v>
      </c>
      <c r="AA47">
        <f t="shared" si="6"/>
        <v>4</v>
      </c>
      <c r="AB47">
        <f t="shared" si="7"/>
        <v>6.5</v>
      </c>
    </row>
    <row r="48" spans="1:28" ht="11" customHeight="1">
      <c r="A48" s="72" t="s">
        <v>47</v>
      </c>
      <c r="D48" s="57"/>
      <c r="K48" s="76"/>
      <c r="Y48" s="14">
        <f t="shared" si="4"/>
        <v>0</v>
      </c>
      <c r="Z48">
        <f t="shared" si="5"/>
        <v>0</v>
      </c>
      <c r="AA48">
        <f t="shared" si="6"/>
        <v>0</v>
      </c>
      <c r="AB48" t="e">
        <f t="shared" si="7"/>
        <v>#NUM!</v>
      </c>
    </row>
    <row r="49" spans="1:28" ht="11" customHeight="1">
      <c r="A49" s="4" t="s">
        <v>50</v>
      </c>
      <c r="D49" s="57"/>
      <c r="K49" s="76"/>
      <c r="Y49" s="14">
        <f t="shared" si="4"/>
        <v>0</v>
      </c>
      <c r="Z49">
        <f t="shared" si="5"/>
        <v>0</v>
      </c>
      <c r="AA49">
        <f t="shared" si="6"/>
        <v>0</v>
      </c>
      <c r="AB49" t="e">
        <f t="shared" si="7"/>
        <v>#NUM!</v>
      </c>
    </row>
    <row r="50" spans="1:28" ht="11" customHeight="1">
      <c r="A50" s="4" t="s">
        <v>51</v>
      </c>
      <c r="D50" s="57"/>
      <c r="K50" s="76"/>
      <c r="Y50" s="14">
        <f t="shared" si="4"/>
        <v>0</v>
      </c>
      <c r="Z50">
        <f t="shared" si="5"/>
        <v>0</v>
      </c>
      <c r="AA50">
        <f t="shared" si="6"/>
        <v>0</v>
      </c>
      <c r="AB50" t="e">
        <f t="shared" si="7"/>
        <v>#NUM!</v>
      </c>
    </row>
    <row r="51" spans="1:28" ht="11" customHeight="1">
      <c r="A51" s="4" t="s">
        <v>92</v>
      </c>
      <c r="B51">
        <v>2</v>
      </c>
      <c r="D51" s="57"/>
      <c r="K51" s="76"/>
      <c r="L51">
        <v>1</v>
      </c>
      <c r="M51">
        <v>2</v>
      </c>
      <c r="Y51" s="14">
        <f t="shared" si="4"/>
        <v>3</v>
      </c>
      <c r="Z51">
        <f t="shared" si="5"/>
        <v>2</v>
      </c>
      <c r="AA51">
        <f t="shared" si="6"/>
        <v>1</v>
      </c>
      <c r="AB51">
        <f t="shared" si="7"/>
        <v>2</v>
      </c>
    </row>
    <row r="52" spans="1:28" ht="11" customHeight="1">
      <c r="A52" s="4" t="s">
        <v>48</v>
      </c>
      <c r="D52" s="57"/>
      <c r="K52" s="76"/>
      <c r="Y52" s="14">
        <f t="shared" si="4"/>
        <v>0</v>
      </c>
      <c r="Z52">
        <f t="shared" si="5"/>
        <v>0</v>
      </c>
      <c r="AA52">
        <f t="shared" si="6"/>
        <v>0</v>
      </c>
      <c r="AB52" t="e">
        <f t="shared" si="7"/>
        <v>#NUM!</v>
      </c>
    </row>
    <row r="53" spans="1:28" ht="11" customHeight="1">
      <c r="A53" s="4" t="s">
        <v>99</v>
      </c>
      <c r="D53" s="57"/>
      <c r="K53" s="76"/>
      <c r="Y53" s="14">
        <f t="shared" si="4"/>
        <v>0</v>
      </c>
      <c r="Z53">
        <f t="shared" si="5"/>
        <v>0</v>
      </c>
      <c r="AA53">
        <f t="shared" si="6"/>
        <v>0</v>
      </c>
      <c r="AB53" t="e">
        <f t="shared" si="7"/>
        <v>#NUM!</v>
      </c>
    </row>
    <row r="54" spans="1:28" ht="11" customHeight="1">
      <c r="A54" s="4" t="s">
        <v>159</v>
      </c>
      <c r="D54" s="57"/>
      <c r="K54" s="76"/>
      <c r="Y54" s="14">
        <f t="shared" si="4"/>
        <v>0</v>
      </c>
      <c r="Z54">
        <f t="shared" si="5"/>
        <v>0</v>
      </c>
      <c r="AA54">
        <f t="shared" si="6"/>
        <v>0</v>
      </c>
      <c r="AB54" t="e">
        <f t="shared" si="7"/>
        <v>#NUM!</v>
      </c>
    </row>
    <row r="55" spans="1:28" ht="11" customHeight="1">
      <c r="A55" s="4" t="s">
        <v>93</v>
      </c>
      <c r="B55">
        <v>10</v>
      </c>
      <c r="D55" s="57">
        <v>5</v>
      </c>
      <c r="E55">
        <v>3</v>
      </c>
      <c r="F55">
        <v>4</v>
      </c>
      <c r="G55">
        <v>4</v>
      </c>
      <c r="H55">
        <v>4</v>
      </c>
      <c r="K55" s="76"/>
      <c r="M55">
        <v>3</v>
      </c>
      <c r="O55">
        <v>2</v>
      </c>
      <c r="Q55">
        <v>5</v>
      </c>
      <c r="S55">
        <v>3</v>
      </c>
      <c r="T55">
        <v>3</v>
      </c>
      <c r="U55">
        <v>2</v>
      </c>
      <c r="Y55" s="14">
        <f t="shared" si="4"/>
        <v>12</v>
      </c>
      <c r="Z55">
        <f t="shared" si="5"/>
        <v>10</v>
      </c>
      <c r="AA55">
        <f t="shared" si="6"/>
        <v>2</v>
      </c>
      <c r="AB55">
        <f t="shared" si="7"/>
        <v>3.5</v>
      </c>
    </row>
    <row r="56" spans="1:28" ht="11" customHeight="1">
      <c r="A56" s="4" t="s">
        <v>133</v>
      </c>
      <c r="B56">
        <v>3</v>
      </c>
      <c r="D56" s="57"/>
      <c r="E56">
        <v>1</v>
      </c>
      <c r="F56">
        <v>1</v>
      </c>
      <c r="G56">
        <v>1</v>
      </c>
      <c r="K56" s="76"/>
      <c r="M56">
        <v>1</v>
      </c>
      <c r="O56">
        <v>1</v>
      </c>
      <c r="Q56">
        <v>1</v>
      </c>
      <c r="S56">
        <v>1</v>
      </c>
      <c r="T56">
        <v>1</v>
      </c>
      <c r="U56">
        <v>1</v>
      </c>
      <c r="Y56" s="14">
        <f t="shared" si="4"/>
        <v>10</v>
      </c>
      <c r="Z56">
        <f t="shared" si="5"/>
        <v>3</v>
      </c>
      <c r="AA56">
        <f t="shared" si="6"/>
        <v>1</v>
      </c>
      <c r="AB56">
        <f t="shared" si="7"/>
        <v>1</v>
      </c>
    </row>
    <row r="57" spans="1:28" ht="11" customHeight="1">
      <c r="A57" s="17" t="s">
        <v>134</v>
      </c>
      <c r="D57" s="57"/>
      <c r="Y57" s="14">
        <f t="shared" si="4"/>
        <v>0</v>
      </c>
      <c r="Z57">
        <f t="shared" si="5"/>
        <v>0</v>
      </c>
      <c r="AA57">
        <f t="shared" si="6"/>
        <v>0</v>
      </c>
      <c r="AB57" t="e">
        <f t="shared" si="7"/>
        <v>#NUM!</v>
      </c>
    </row>
    <row r="58" spans="1:28" ht="11" customHeight="1">
      <c r="A58" s="4" t="s">
        <v>71</v>
      </c>
      <c r="B58" s="7"/>
      <c r="C58" s="3"/>
      <c r="D58" s="3"/>
      <c r="E58" s="3"/>
      <c r="F58" s="3"/>
      <c r="G58" s="3"/>
      <c r="H58" s="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8" ht="11" customHeight="1">
      <c r="A59" s="6" t="s">
        <v>72</v>
      </c>
      <c r="B59">
        <f>COUNTIF((B2:B56),"&gt;0.9")</f>
        <v>25</v>
      </c>
      <c r="C59">
        <f t="shared" ref="C59:Y59" si="8">COUNTIF((C2:C56),"&gt;0.9")</f>
        <v>0</v>
      </c>
      <c r="D59">
        <f t="shared" si="8"/>
        <v>11</v>
      </c>
      <c r="E59">
        <f t="shared" si="8"/>
        <v>19</v>
      </c>
      <c r="F59">
        <f t="shared" si="8"/>
        <v>15</v>
      </c>
      <c r="G59">
        <f t="shared" si="8"/>
        <v>12</v>
      </c>
      <c r="H59">
        <f>COUNTIF((M2:M56),"&gt;0.9")</f>
        <v>24</v>
      </c>
      <c r="I59">
        <f t="shared" si="8"/>
        <v>4</v>
      </c>
      <c r="J59">
        <f t="shared" si="8"/>
        <v>11</v>
      </c>
      <c r="K59">
        <f t="shared" si="8"/>
        <v>0</v>
      </c>
      <c r="L59">
        <f t="shared" si="8"/>
        <v>14</v>
      </c>
      <c r="M59">
        <f t="shared" si="8"/>
        <v>24</v>
      </c>
      <c r="N59">
        <f t="shared" si="8"/>
        <v>1</v>
      </c>
      <c r="O59">
        <f t="shared" si="8"/>
        <v>21</v>
      </c>
      <c r="P59">
        <f t="shared" si="8"/>
        <v>0</v>
      </c>
      <c r="Q59">
        <f t="shared" si="8"/>
        <v>22</v>
      </c>
      <c r="R59">
        <f t="shared" si="8"/>
        <v>0</v>
      </c>
      <c r="S59">
        <f t="shared" si="8"/>
        <v>10</v>
      </c>
      <c r="T59">
        <f t="shared" si="8"/>
        <v>8</v>
      </c>
      <c r="U59">
        <f t="shared" si="8"/>
        <v>26</v>
      </c>
      <c r="V59">
        <f t="shared" si="8"/>
        <v>3</v>
      </c>
      <c r="W59">
        <f t="shared" si="8"/>
        <v>0</v>
      </c>
      <c r="X59">
        <f t="shared" si="8"/>
        <v>0</v>
      </c>
      <c r="Y59">
        <f t="shared" si="8"/>
        <v>38</v>
      </c>
    </row>
    <row r="60" spans="1:28" ht="11" customHeight="1">
      <c r="A60" s="12" t="s">
        <v>60</v>
      </c>
      <c r="B60" s="13">
        <f>Y59</f>
        <v>38</v>
      </c>
      <c r="Q60" t="s">
        <v>91</v>
      </c>
      <c r="Y60" s="13">
        <f>COUNTIF((Y2:Y56),"&lt;0.9")</f>
        <v>17</v>
      </c>
    </row>
    <row r="61" spans="1:28" ht="11" customHeight="1">
      <c r="A61" s="6" t="s">
        <v>55</v>
      </c>
      <c r="B61" s="13">
        <f>SUM(B59:X59)</f>
        <v>250</v>
      </c>
    </row>
    <row r="62" spans="1:28" ht="11" customHeight="1">
      <c r="A62" s="6" t="s">
        <v>56</v>
      </c>
      <c r="B62" s="16">
        <f>AVERAGEIF((B59:X59),"&gt;0.1")</f>
        <v>14.705882352941176</v>
      </c>
      <c r="C62" t="s">
        <v>70</v>
      </c>
      <c r="Y62" s="16">
        <f>COUNTIF(B59:X59,"&gt;0.9")</f>
        <v>17</v>
      </c>
    </row>
    <row r="63" spans="1:28" ht="11" customHeight="1">
      <c r="A63" s="6" t="s">
        <v>193</v>
      </c>
    </row>
    <row r="64" spans="1:28" ht="11" customHeight="1"/>
  </sheetData>
  <phoneticPr fontId="0" type="noConversion"/>
  <printOptions gridLines="1"/>
  <pageMargins left="0.35000000000000003" right="0.35000000000000003" top="0.41000000000000009" bottom="1" header="0.5" footer="0.5"/>
  <pageSetup paperSize="9" scale="9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64"/>
  <sheetViews>
    <sheetView zoomScale="125" zoomScaleNormal="125" zoomScalePageLayoutView="125" workbookViewId="0">
      <selection activeCell="T57" sqref="T57"/>
    </sheetView>
  </sheetViews>
  <sheetFormatPr baseColWidth="10" defaultRowHeight="9" x14ac:dyDescent="0"/>
  <cols>
    <col min="1" max="1" width="15.796875" customWidth="1"/>
    <col min="2" max="7" width="3.59765625" customWidth="1"/>
    <col min="8" max="8" width="4.19921875" customWidth="1"/>
    <col min="9" max="27" width="3.59765625" customWidth="1"/>
  </cols>
  <sheetData>
    <row r="1" spans="1:27" ht="78" customHeight="1">
      <c r="A1" s="5" t="s">
        <v>201</v>
      </c>
      <c r="B1" s="1" t="s">
        <v>57</v>
      </c>
      <c r="C1" s="1" t="s">
        <v>179</v>
      </c>
      <c r="D1" s="1" t="s">
        <v>95</v>
      </c>
      <c r="E1" s="1" t="s">
        <v>165</v>
      </c>
      <c r="F1" s="1" t="s">
        <v>200</v>
      </c>
      <c r="G1" s="1" t="s">
        <v>184</v>
      </c>
      <c r="H1" s="2" t="s">
        <v>187</v>
      </c>
      <c r="I1" s="1" t="s">
        <v>6</v>
      </c>
      <c r="J1" s="1" t="s">
        <v>113</v>
      </c>
      <c r="K1" s="1" t="s">
        <v>140</v>
      </c>
      <c r="L1" s="1" t="s">
        <v>115</v>
      </c>
      <c r="M1" s="1" t="s">
        <v>65</v>
      </c>
      <c r="N1" s="1" t="s">
        <v>173</v>
      </c>
      <c r="O1" s="1" t="s">
        <v>5</v>
      </c>
      <c r="P1" s="1" t="s">
        <v>163</v>
      </c>
      <c r="Q1" s="1" t="s">
        <v>147</v>
      </c>
      <c r="R1" s="1" t="s">
        <v>148</v>
      </c>
      <c r="S1" s="1" t="s">
        <v>194</v>
      </c>
      <c r="T1" s="1" t="s">
        <v>149</v>
      </c>
      <c r="U1" s="1" t="s">
        <v>153</v>
      </c>
      <c r="V1" s="1" t="s">
        <v>154</v>
      </c>
      <c r="W1" s="1" t="s">
        <v>202</v>
      </c>
      <c r="X1" s="25" t="s">
        <v>104</v>
      </c>
      <c r="Y1" s="26" t="s">
        <v>126</v>
      </c>
      <c r="Z1" s="26" t="s">
        <v>127</v>
      </c>
      <c r="AA1" s="26" t="s">
        <v>128</v>
      </c>
    </row>
    <row r="2" spans="1:27" ht="11" customHeight="1">
      <c r="A2" s="4" t="s">
        <v>105</v>
      </c>
      <c r="B2" s="19"/>
      <c r="D2" s="87"/>
      <c r="K2" s="86"/>
      <c r="U2" s="19"/>
      <c r="X2" s="27">
        <f t="shared" ref="X2:X33" si="0">COUNTIF((B2:W2),"&gt;0.9")</f>
        <v>0</v>
      </c>
      <c r="Y2" s="28">
        <f t="shared" ref="Y2:Y33" si="1">MAX(B2:W2)</f>
        <v>0</v>
      </c>
      <c r="Z2" s="28">
        <f t="shared" ref="Z2:Z33" si="2">MIN(B2:W2)</f>
        <v>0</v>
      </c>
      <c r="AA2" s="28" t="e">
        <f t="shared" ref="AA2:AA33" si="3">MEDIAN((B2:W2))</f>
        <v>#NUM!</v>
      </c>
    </row>
    <row r="3" spans="1:27" ht="11" customHeight="1">
      <c r="A3" s="4" t="s">
        <v>110</v>
      </c>
      <c r="B3">
        <v>6</v>
      </c>
      <c r="D3" s="57">
        <v>2</v>
      </c>
      <c r="F3">
        <v>4</v>
      </c>
      <c r="G3">
        <v>3</v>
      </c>
      <c r="H3">
        <v>3</v>
      </c>
      <c r="I3">
        <v>2</v>
      </c>
      <c r="K3" s="76">
        <v>2</v>
      </c>
      <c r="L3">
        <v>4</v>
      </c>
      <c r="N3">
        <v>5</v>
      </c>
      <c r="O3">
        <v>10</v>
      </c>
      <c r="Q3">
        <v>2</v>
      </c>
      <c r="S3">
        <v>1</v>
      </c>
      <c r="T3">
        <v>2</v>
      </c>
      <c r="U3">
        <v>3</v>
      </c>
      <c r="W3">
        <v>2</v>
      </c>
      <c r="X3" s="27">
        <f t="shared" si="0"/>
        <v>15</v>
      </c>
      <c r="Y3" s="28">
        <f t="shared" si="1"/>
        <v>10</v>
      </c>
      <c r="Z3" s="28">
        <f t="shared" si="2"/>
        <v>1</v>
      </c>
      <c r="AA3" s="28">
        <f t="shared" si="3"/>
        <v>3</v>
      </c>
    </row>
    <row r="4" spans="1:27" ht="11" customHeight="1">
      <c r="A4" s="4" t="s">
        <v>111</v>
      </c>
      <c r="D4" s="57">
        <v>1</v>
      </c>
      <c r="H4">
        <v>1</v>
      </c>
      <c r="I4">
        <v>1</v>
      </c>
      <c r="K4" s="76"/>
      <c r="O4">
        <v>2</v>
      </c>
      <c r="U4">
        <v>3</v>
      </c>
      <c r="X4" s="27">
        <f t="shared" si="0"/>
        <v>5</v>
      </c>
      <c r="Y4" s="28">
        <f t="shared" si="1"/>
        <v>3</v>
      </c>
      <c r="Z4" s="28">
        <f t="shared" si="2"/>
        <v>1</v>
      </c>
      <c r="AA4" s="28">
        <f t="shared" si="3"/>
        <v>1</v>
      </c>
    </row>
    <row r="5" spans="1:27" ht="11" customHeight="1">
      <c r="A5" s="4" t="s">
        <v>158</v>
      </c>
      <c r="D5" s="57"/>
      <c r="K5" s="76"/>
      <c r="X5" s="27">
        <f t="shared" si="0"/>
        <v>0</v>
      </c>
      <c r="Y5" s="28">
        <f t="shared" si="1"/>
        <v>0</v>
      </c>
      <c r="Z5" s="28">
        <f t="shared" si="2"/>
        <v>0</v>
      </c>
      <c r="AA5" s="28" t="e">
        <f t="shared" si="3"/>
        <v>#NUM!</v>
      </c>
    </row>
    <row r="6" spans="1:27" ht="11" customHeight="1">
      <c r="A6" s="4" t="s">
        <v>41</v>
      </c>
      <c r="B6">
        <v>5</v>
      </c>
      <c r="D6" s="57">
        <v>3</v>
      </c>
      <c r="F6">
        <v>4</v>
      </c>
      <c r="G6">
        <v>2</v>
      </c>
      <c r="H6">
        <v>4</v>
      </c>
      <c r="K6" s="76">
        <v>1</v>
      </c>
      <c r="L6">
        <v>2</v>
      </c>
      <c r="N6">
        <v>2</v>
      </c>
      <c r="O6">
        <v>5</v>
      </c>
      <c r="Q6">
        <v>1</v>
      </c>
      <c r="S6">
        <v>5</v>
      </c>
      <c r="T6">
        <v>3</v>
      </c>
      <c r="U6">
        <v>2</v>
      </c>
      <c r="W6">
        <v>1</v>
      </c>
      <c r="X6" s="27">
        <f t="shared" si="0"/>
        <v>14</v>
      </c>
      <c r="Y6" s="28">
        <f t="shared" si="1"/>
        <v>5</v>
      </c>
      <c r="Z6" s="28">
        <f t="shared" si="2"/>
        <v>1</v>
      </c>
      <c r="AA6" s="28">
        <f t="shared" si="3"/>
        <v>2.5</v>
      </c>
    </row>
    <row r="7" spans="1:27" ht="11" customHeight="1">
      <c r="A7" s="4" t="s">
        <v>42</v>
      </c>
      <c r="D7" s="57"/>
      <c r="K7" s="76"/>
      <c r="X7" s="27">
        <f t="shared" si="0"/>
        <v>0</v>
      </c>
      <c r="Y7" s="28">
        <f t="shared" si="1"/>
        <v>0</v>
      </c>
      <c r="Z7" s="28">
        <f t="shared" si="2"/>
        <v>0</v>
      </c>
      <c r="AA7" s="28" t="e">
        <f t="shared" si="3"/>
        <v>#NUM!</v>
      </c>
    </row>
    <row r="8" spans="1:27" ht="11" customHeight="1">
      <c r="A8" s="4" t="s">
        <v>43</v>
      </c>
      <c r="D8" s="57"/>
      <c r="K8" s="76"/>
      <c r="U8">
        <v>1</v>
      </c>
      <c r="X8" s="27">
        <f t="shared" si="0"/>
        <v>1</v>
      </c>
      <c r="Y8" s="28">
        <f t="shared" si="1"/>
        <v>1</v>
      </c>
      <c r="Z8" s="28">
        <f t="shared" si="2"/>
        <v>1</v>
      </c>
      <c r="AA8" s="28">
        <f t="shared" si="3"/>
        <v>1</v>
      </c>
    </row>
    <row r="9" spans="1:27" ht="11" customHeight="1">
      <c r="A9" s="4" t="s">
        <v>44</v>
      </c>
      <c r="B9">
        <v>1</v>
      </c>
      <c r="D9" s="57"/>
      <c r="K9" s="76"/>
      <c r="S9">
        <v>1</v>
      </c>
      <c r="X9" s="27">
        <f t="shared" si="0"/>
        <v>2</v>
      </c>
      <c r="Y9" s="28">
        <f t="shared" si="1"/>
        <v>1</v>
      </c>
      <c r="Z9" s="28">
        <f t="shared" si="2"/>
        <v>1</v>
      </c>
      <c r="AA9" s="28">
        <f t="shared" si="3"/>
        <v>1</v>
      </c>
    </row>
    <row r="10" spans="1:27" ht="11" customHeight="1">
      <c r="A10" s="4" t="s">
        <v>20</v>
      </c>
      <c r="B10">
        <v>5</v>
      </c>
      <c r="D10" s="57">
        <v>5</v>
      </c>
      <c r="F10">
        <v>6</v>
      </c>
      <c r="G10">
        <v>8</v>
      </c>
      <c r="K10" s="76">
        <v>3</v>
      </c>
      <c r="Q10">
        <v>6</v>
      </c>
      <c r="U10">
        <v>1</v>
      </c>
      <c r="X10" s="27">
        <f t="shared" si="0"/>
        <v>7</v>
      </c>
      <c r="Y10" s="28">
        <f t="shared" si="1"/>
        <v>8</v>
      </c>
      <c r="Z10" s="28">
        <f t="shared" si="2"/>
        <v>1</v>
      </c>
      <c r="AA10" s="28">
        <f t="shared" si="3"/>
        <v>5</v>
      </c>
    </row>
    <row r="11" spans="1:27" ht="11" customHeight="1">
      <c r="A11" s="4" t="s">
        <v>73</v>
      </c>
      <c r="B11">
        <v>7</v>
      </c>
      <c r="D11" s="57">
        <v>2</v>
      </c>
      <c r="H11">
        <v>8</v>
      </c>
      <c r="K11" s="76">
        <v>2</v>
      </c>
      <c r="O11">
        <v>8</v>
      </c>
      <c r="U11">
        <v>3</v>
      </c>
      <c r="X11" s="27">
        <f t="shared" si="0"/>
        <v>6</v>
      </c>
      <c r="Y11" s="28">
        <f t="shared" si="1"/>
        <v>8</v>
      </c>
      <c r="Z11" s="28">
        <f t="shared" si="2"/>
        <v>2</v>
      </c>
      <c r="AA11" s="28">
        <f t="shared" si="3"/>
        <v>5</v>
      </c>
    </row>
    <row r="12" spans="1:27" ht="11" customHeight="1">
      <c r="A12" s="4" t="s">
        <v>172</v>
      </c>
      <c r="D12" s="57"/>
      <c r="H12">
        <v>1</v>
      </c>
      <c r="K12" s="76"/>
      <c r="W12">
        <v>1</v>
      </c>
      <c r="X12" s="27">
        <f t="shared" si="0"/>
        <v>2</v>
      </c>
      <c r="Y12" s="28">
        <f t="shared" si="1"/>
        <v>1</v>
      </c>
      <c r="Z12" s="28">
        <f t="shared" si="2"/>
        <v>1</v>
      </c>
      <c r="AA12" s="28">
        <f t="shared" si="3"/>
        <v>1</v>
      </c>
    </row>
    <row r="13" spans="1:27" ht="11" customHeight="1">
      <c r="A13" s="4" t="s">
        <v>75</v>
      </c>
      <c r="D13" s="57"/>
      <c r="H13">
        <v>2</v>
      </c>
      <c r="K13" s="76"/>
      <c r="O13">
        <v>2</v>
      </c>
      <c r="X13" s="27">
        <f t="shared" si="0"/>
        <v>2</v>
      </c>
      <c r="Y13" s="28">
        <f t="shared" si="1"/>
        <v>2</v>
      </c>
      <c r="Z13" s="28">
        <f t="shared" si="2"/>
        <v>2</v>
      </c>
      <c r="AA13" s="28">
        <f t="shared" si="3"/>
        <v>2</v>
      </c>
    </row>
    <row r="14" spans="1:27" ht="11" customHeight="1">
      <c r="A14" s="4" t="s">
        <v>76</v>
      </c>
      <c r="B14">
        <v>9</v>
      </c>
      <c r="D14" s="57">
        <v>3</v>
      </c>
      <c r="F14">
        <v>2</v>
      </c>
      <c r="G14">
        <v>2</v>
      </c>
      <c r="H14">
        <v>2</v>
      </c>
      <c r="K14" s="76">
        <v>3</v>
      </c>
      <c r="L14">
        <v>2</v>
      </c>
      <c r="O14">
        <v>2</v>
      </c>
      <c r="Q14">
        <v>3</v>
      </c>
      <c r="S14">
        <v>1</v>
      </c>
      <c r="U14">
        <v>2</v>
      </c>
      <c r="W14">
        <v>2</v>
      </c>
      <c r="X14" s="27">
        <f t="shared" si="0"/>
        <v>12</v>
      </c>
      <c r="Y14" s="28">
        <f t="shared" si="1"/>
        <v>9</v>
      </c>
      <c r="Z14" s="28">
        <f t="shared" si="2"/>
        <v>1</v>
      </c>
      <c r="AA14" s="28">
        <f t="shared" si="3"/>
        <v>2</v>
      </c>
    </row>
    <row r="15" spans="1:27" ht="11" customHeight="1">
      <c r="A15" s="4" t="s">
        <v>36</v>
      </c>
      <c r="D15" s="57"/>
      <c r="F15">
        <v>4</v>
      </c>
      <c r="H15">
        <v>1</v>
      </c>
      <c r="K15" s="76"/>
      <c r="Q15">
        <v>1</v>
      </c>
      <c r="X15" s="27">
        <f t="shared" si="0"/>
        <v>3</v>
      </c>
      <c r="Y15" s="28">
        <f t="shared" si="1"/>
        <v>4</v>
      </c>
      <c r="Z15" s="28">
        <f t="shared" si="2"/>
        <v>1</v>
      </c>
      <c r="AA15" s="28">
        <f t="shared" si="3"/>
        <v>1</v>
      </c>
    </row>
    <row r="16" spans="1:27" ht="11" customHeight="1">
      <c r="A16" s="17" t="s">
        <v>37</v>
      </c>
      <c r="D16" s="57"/>
      <c r="K16" s="76"/>
      <c r="X16" s="27">
        <f t="shared" si="0"/>
        <v>0</v>
      </c>
      <c r="Y16" s="28">
        <f t="shared" si="1"/>
        <v>0</v>
      </c>
      <c r="Z16" s="28">
        <f t="shared" si="2"/>
        <v>0</v>
      </c>
      <c r="AA16" s="28" t="e">
        <f t="shared" si="3"/>
        <v>#NUM!</v>
      </c>
    </row>
    <row r="17" spans="1:27" ht="11" customHeight="1">
      <c r="A17" s="4" t="s">
        <v>38</v>
      </c>
      <c r="B17">
        <v>4</v>
      </c>
      <c r="D17" s="57">
        <v>2</v>
      </c>
      <c r="G17">
        <v>1</v>
      </c>
      <c r="H17">
        <v>1</v>
      </c>
      <c r="K17" s="76">
        <v>5</v>
      </c>
      <c r="L17">
        <v>1</v>
      </c>
      <c r="O17">
        <v>8</v>
      </c>
      <c r="Q17">
        <v>1</v>
      </c>
      <c r="S17">
        <v>1</v>
      </c>
      <c r="U17">
        <v>2</v>
      </c>
      <c r="X17" s="27">
        <f t="shared" si="0"/>
        <v>10</v>
      </c>
      <c r="Y17" s="28">
        <f t="shared" si="1"/>
        <v>8</v>
      </c>
      <c r="Z17" s="28">
        <f t="shared" si="2"/>
        <v>1</v>
      </c>
      <c r="AA17" s="28">
        <f t="shared" si="3"/>
        <v>1.5</v>
      </c>
    </row>
    <row r="18" spans="1:27" ht="11" customHeight="1">
      <c r="A18" s="4" t="s">
        <v>107</v>
      </c>
      <c r="D18" s="57"/>
      <c r="K18" s="76">
        <v>2</v>
      </c>
      <c r="O18">
        <v>1</v>
      </c>
      <c r="X18" s="27">
        <f t="shared" si="0"/>
        <v>2</v>
      </c>
      <c r="Y18" s="28">
        <f t="shared" si="1"/>
        <v>2</v>
      </c>
      <c r="Z18" s="28">
        <f t="shared" si="2"/>
        <v>1</v>
      </c>
      <c r="AA18" s="28">
        <f t="shared" si="3"/>
        <v>1.5</v>
      </c>
    </row>
    <row r="19" spans="1:27" ht="11" customHeight="1">
      <c r="A19" s="4" t="s">
        <v>39</v>
      </c>
      <c r="D19" s="57"/>
      <c r="F19">
        <v>1</v>
      </c>
      <c r="K19" s="76"/>
      <c r="L19">
        <v>1</v>
      </c>
      <c r="T19">
        <v>1</v>
      </c>
      <c r="W19">
        <v>1</v>
      </c>
      <c r="X19" s="27">
        <f t="shared" si="0"/>
        <v>4</v>
      </c>
      <c r="Y19" s="28">
        <f t="shared" si="1"/>
        <v>1</v>
      </c>
      <c r="Z19" s="28">
        <f t="shared" si="2"/>
        <v>1</v>
      </c>
      <c r="AA19" s="28">
        <f t="shared" si="3"/>
        <v>1</v>
      </c>
    </row>
    <row r="20" spans="1:27" ht="11" customHeight="1">
      <c r="A20" s="4" t="s">
        <v>40</v>
      </c>
      <c r="D20" s="57"/>
      <c r="F20">
        <v>4</v>
      </c>
      <c r="H20">
        <v>6</v>
      </c>
      <c r="K20" s="76"/>
      <c r="L20">
        <v>2</v>
      </c>
      <c r="O20">
        <v>4</v>
      </c>
      <c r="Q20">
        <v>6</v>
      </c>
      <c r="U20">
        <v>2</v>
      </c>
      <c r="X20" s="27">
        <f t="shared" si="0"/>
        <v>6</v>
      </c>
      <c r="Y20" s="28">
        <f t="shared" si="1"/>
        <v>6</v>
      </c>
      <c r="Z20" s="28">
        <f t="shared" si="2"/>
        <v>2</v>
      </c>
      <c r="AA20" s="28">
        <f t="shared" si="3"/>
        <v>4</v>
      </c>
    </row>
    <row r="21" spans="1:27" ht="11" customHeight="1">
      <c r="A21" s="4" t="s">
        <v>53</v>
      </c>
      <c r="B21">
        <v>6</v>
      </c>
      <c r="D21" s="57"/>
      <c r="F21">
        <v>4</v>
      </c>
      <c r="G21">
        <v>2</v>
      </c>
      <c r="H21">
        <v>3</v>
      </c>
      <c r="K21" s="76">
        <v>1</v>
      </c>
      <c r="L21">
        <v>1</v>
      </c>
      <c r="N21">
        <v>3</v>
      </c>
      <c r="Q21">
        <v>2</v>
      </c>
      <c r="S21">
        <v>2</v>
      </c>
      <c r="U21">
        <v>2</v>
      </c>
      <c r="W21">
        <v>3</v>
      </c>
      <c r="X21" s="27">
        <f t="shared" si="0"/>
        <v>11</v>
      </c>
      <c r="Y21" s="28">
        <f t="shared" si="1"/>
        <v>6</v>
      </c>
      <c r="Z21" s="28">
        <f t="shared" si="2"/>
        <v>1</v>
      </c>
      <c r="AA21" s="28">
        <f t="shared" si="3"/>
        <v>2</v>
      </c>
    </row>
    <row r="22" spans="1:27" ht="11" customHeight="1">
      <c r="A22" s="4" t="s">
        <v>94</v>
      </c>
      <c r="B22">
        <v>1</v>
      </c>
      <c r="D22" s="57">
        <v>1</v>
      </c>
      <c r="F22">
        <v>1</v>
      </c>
      <c r="H22">
        <v>1</v>
      </c>
      <c r="K22" s="76">
        <v>1</v>
      </c>
      <c r="Q22">
        <v>1</v>
      </c>
      <c r="U22">
        <v>2</v>
      </c>
      <c r="X22" s="27">
        <f t="shared" si="0"/>
        <v>7</v>
      </c>
      <c r="Y22" s="28">
        <f t="shared" si="1"/>
        <v>2</v>
      </c>
      <c r="Z22" s="28">
        <f t="shared" si="2"/>
        <v>1</v>
      </c>
      <c r="AA22" s="28">
        <f t="shared" si="3"/>
        <v>1</v>
      </c>
    </row>
    <row r="23" spans="1:27" ht="11" customHeight="1">
      <c r="A23" s="4" t="s">
        <v>54</v>
      </c>
      <c r="B23">
        <v>1</v>
      </c>
      <c r="D23" s="57"/>
      <c r="H23">
        <v>1</v>
      </c>
      <c r="K23" s="76">
        <v>1</v>
      </c>
      <c r="L23">
        <v>1</v>
      </c>
      <c r="Q23">
        <v>1</v>
      </c>
      <c r="S23">
        <v>1</v>
      </c>
      <c r="T23">
        <v>1</v>
      </c>
      <c r="X23" s="27">
        <f t="shared" si="0"/>
        <v>7</v>
      </c>
      <c r="Y23" s="28">
        <f t="shared" si="1"/>
        <v>1</v>
      </c>
      <c r="Z23" s="28">
        <f t="shared" si="2"/>
        <v>1</v>
      </c>
      <c r="AA23" s="28">
        <f t="shared" si="3"/>
        <v>1</v>
      </c>
    </row>
    <row r="24" spans="1:27" ht="11" customHeight="1">
      <c r="A24" s="4" t="s">
        <v>141</v>
      </c>
      <c r="B24">
        <v>2</v>
      </c>
      <c r="D24" s="57"/>
      <c r="H24">
        <v>6</v>
      </c>
      <c r="K24" s="76"/>
      <c r="U24">
        <v>8</v>
      </c>
      <c r="X24" s="27">
        <f t="shared" si="0"/>
        <v>3</v>
      </c>
      <c r="Y24" s="28">
        <f t="shared" si="1"/>
        <v>8</v>
      </c>
      <c r="Z24" s="28">
        <f t="shared" si="2"/>
        <v>2</v>
      </c>
      <c r="AA24" s="28">
        <f t="shared" si="3"/>
        <v>6</v>
      </c>
    </row>
    <row r="25" spans="1:27" ht="11" customHeight="1">
      <c r="A25" s="4" t="s">
        <v>150</v>
      </c>
      <c r="D25" s="57"/>
      <c r="G25">
        <v>1</v>
      </c>
      <c r="I25">
        <v>1</v>
      </c>
      <c r="K25" s="76"/>
      <c r="X25" s="27">
        <f t="shared" si="0"/>
        <v>2</v>
      </c>
      <c r="Y25" s="28">
        <f t="shared" si="1"/>
        <v>1</v>
      </c>
      <c r="Z25" s="28">
        <f t="shared" si="2"/>
        <v>1</v>
      </c>
      <c r="AA25" s="28">
        <f t="shared" si="3"/>
        <v>1</v>
      </c>
    </row>
    <row r="26" spans="1:27" ht="11" customHeight="1">
      <c r="A26" s="4" t="s">
        <v>151</v>
      </c>
      <c r="D26" s="57"/>
      <c r="K26" s="76"/>
      <c r="L26">
        <v>1</v>
      </c>
      <c r="S26">
        <v>1</v>
      </c>
      <c r="X26" s="27">
        <f t="shared" si="0"/>
        <v>2</v>
      </c>
      <c r="Y26" s="28">
        <f t="shared" si="1"/>
        <v>1</v>
      </c>
      <c r="Z26" s="28">
        <f t="shared" si="2"/>
        <v>1</v>
      </c>
      <c r="AA26" s="28">
        <f t="shared" si="3"/>
        <v>1</v>
      </c>
    </row>
    <row r="27" spans="1:27" ht="11" customHeight="1">
      <c r="A27" s="4" t="s">
        <v>66</v>
      </c>
      <c r="D27" s="57"/>
      <c r="F27">
        <v>3</v>
      </c>
      <c r="G27">
        <v>4</v>
      </c>
      <c r="H27">
        <v>4</v>
      </c>
      <c r="K27" s="76">
        <v>2</v>
      </c>
      <c r="L27">
        <v>6</v>
      </c>
      <c r="Q27">
        <v>3</v>
      </c>
      <c r="S27">
        <v>5</v>
      </c>
      <c r="U27">
        <v>1</v>
      </c>
      <c r="X27" s="27">
        <f t="shared" si="0"/>
        <v>8</v>
      </c>
      <c r="Y27" s="28">
        <f t="shared" si="1"/>
        <v>6</v>
      </c>
      <c r="Z27" s="28">
        <f t="shared" si="2"/>
        <v>1</v>
      </c>
      <c r="AA27" s="28">
        <f t="shared" si="3"/>
        <v>3.5</v>
      </c>
    </row>
    <row r="28" spans="1:27" ht="11" customHeight="1">
      <c r="A28" s="4" t="s">
        <v>67</v>
      </c>
      <c r="D28" s="57"/>
      <c r="K28" s="76"/>
      <c r="X28" s="27">
        <f t="shared" si="0"/>
        <v>0</v>
      </c>
      <c r="Y28" s="28">
        <f t="shared" si="1"/>
        <v>0</v>
      </c>
      <c r="Z28" s="28">
        <f t="shared" si="2"/>
        <v>0</v>
      </c>
      <c r="AA28" s="28" t="e">
        <f t="shared" si="3"/>
        <v>#NUM!</v>
      </c>
    </row>
    <row r="29" spans="1:27" ht="11" customHeight="1">
      <c r="A29" s="17" t="s">
        <v>68</v>
      </c>
      <c r="B29">
        <v>35</v>
      </c>
      <c r="D29" s="57">
        <v>15</v>
      </c>
      <c r="F29">
        <v>12</v>
      </c>
      <c r="G29">
        <v>4</v>
      </c>
      <c r="H29">
        <v>4</v>
      </c>
      <c r="K29" s="76">
        <v>6</v>
      </c>
      <c r="L29">
        <v>6</v>
      </c>
      <c r="N29">
        <v>2</v>
      </c>
      <c r="O29">
        <v>40</v>
      </c>
      <c r="Q29">
        <v>10</v>
      </c>
      <c r="S29">
        <v>7</v>
      </c>
      <c r="U29">
        <v>4</v>
      </c>
      <c r="W29">
        <v>2</v>
      </c>
      <c r="X29" s="27">
        <f t="shared" si="0"/>
        <v>13</v>
      </c>
      <c r="Y29" s="28">
        <f t="shared" si="1"/>
        <v>40</v>
      </c>
      <c r="Z29" s="28">
        <f t="shared" si="2"/>
        <v>2</v>
      </c>
      <c r="AA29" s="28">
        <f t="shared" si="3"/>
        <v>6</v>
      </c>
    </row>
    <row r="30" spans="1:27" ht="11" customHeight="1">
      <c r="A30" s="4" t="s">
        <v>69</v>
      </c>
      <c r="D30" s="57">
        <v>4</v>
      </c>
      <c r="F30">
        <v>2</v>
      </c>
      <c r="G30">
        <v>2</v>
      </c>
      <c r="H30">
        <v>5</v>
      </c>
      <c r="K30" s="76">
        <v>3</v>
      </c>
      <c r="L30">
        <v>6</v>
      </c>
      <c r="N30">
        <v>2</v>
      </c>
      <c r="O30">
        <v>4</v>
      </c>
      <c r="Q30">
        <v>2</v>
      </c>
      <c r="S30">
        <v>2</v>
      </c>
      <c r="T30">
        <v>4</v>
      </c>
      <c r="U30">
        <v>10</v>
      </c>
      <c r="W30">
        <v>2</v>
      </c>
      <c r="X30" s="27">
        <f t="shared" si="0"/>
        <v>13</v>
      </c>
      <c r="Y30" s="28">
        <f t="shared" si="1"/>
        <v>10</v>
      </c>
      <c r="Z30" s="28">
        <f t="shared" si="2"/>
        <v>2</v>
      </c>
      <c r="AA30" s="28">
        <f t="shared" si="3"/>
        <v>3</v>
      </c>
    </row>
    <row r="31" spans="1:27" ht="11" customHeight="1">
      <c r="A31" s="4" t="s">
        <v>125</v>
      </c>
      <c r="D31" s="57"/>
      <c r="F31">
        <v>1</v>
      </c>
      <c r="K31" s="76"/>
      <c r="L31">
        <v>1</v>
      </c>
      <c r="O31">
        <v>1</v>
      </c>
      <c r="Q31">
        <v>1</v>
      </c>
      <c r="S31">
        <v>1</v>
      </c>
      <c r="X31" s="27">
        <f t="shared" si="0"/>
        <v>5</v>
      </c>
      <c r="Y31" s="28">
        <f t="shared" si="1"/>
        <v>1</v>
      </c>
      <c r="Z31" s="28">
        <f t="shared" si="2"/>
        <v>1</v>
      </c>
      <c r="AA31" s="28">
        <f t="shared" si="3"/>
        <v>1</v>
      </c>
    </row>
    <row r="32" spans="1:27" ht="11" customHeight="1">
      <c r="A32" s="4" t="s">
        <v>102</v>
      </c>
      <c r="D32" s="57"/>
      <c r="K32" s="76"/>
      <c r="X32" s="27">
        <f t="shared" si="0"/>
        <v>0</v>
      </c>
      <c r="Y32" s="28">
        <f t="shared" si="1"/>
        <v>0</v>
      </c>
      <c r="Z32" s="28">
        <f t="shared" si="2"/>
        <v>0</v>
      </c>
      <c r="AA32" s="28" t="e">
        <f t="shared" si="3"/>
        <v>#NUM!</v>
      </c>
    </row>
    <row r="33" spans="1:27" ht="11" customHeight="1">
      <c r="A33" s="4" t="s">
        <v>59</v>
      </c>
      <c r="B33">
        <v>10</v>
      </c>
      <c r="D33" s="57"/>
      <c r="F33">
        <v>6</v>
      </c>
      <c r="G33">
        <v>4</v>
      </c>
      <c r="H33">
        <v>6</v>
      </c>
      <c r="K33" s="76">
        <v>3</v>
      </c>
      <c r="L33">
        <v>4</v>
      </c>
      <c r="O33">
        <v>6</v>
      </c>
      <c r="Q33">
        <v>20</v>
      </c>
      <c r="T33">
        <v>5</v>
      </c>
      <c r="U33">
        <v>8</v>
      </c>
      <c r="X33" s="27">
        <f t="shared" si="0"/>
        <v>10</v>
      </c>
      <c r="Y33" s="28">
        <f t="shared" si="1"/>
        <v>20</v>
      </c>
      <c r="Z33" s="28">
        <f t="shared" si="2"/>
        <v>3</v>
      </c>
      <c r="AA33" s="28">
        <f t="shared" si="3"/>
        <v>6</v>
      </c>
    </row>
    <row r="34" spans="1:27" ht="11" customHeight="1">
      <c r="A34" s="4" t="s">
        <v>61</v>
      </c>
      <c r="B34">
        <v>12</v>
      </c>
      <c r="D34" s="57">
        <v>2</v>
      </c>
      <c r="G34">
        <v>2</v>
      </c>
      <c r="H34">
        <v>2</v>
      </c>
      <c r="K34" s="76">
        <v>2</v>
      </c>
      <c r="L34">
        <v>3</v>
      </c>
      <c r="N34">
        <v>1</v>
      </c>
      <c r="O34">
        <v>2</v>
      </c>
      <c r="Q34">
        <v>4</v>
      </c>
      <c r="S34">
        <v>1</v>
      </c>
      <c r="T34">
        <v>2</v>
      </c>
      <c r="U34">
        <v>2</v>
      </c>
      <c r="W34">
        <v>2</v>
      </c>
      <c r="X34" s="27">
        <f t="shared" ref="X34:X57" si="4">COUNTIF((B34:W34),"&gt;0.9")</f>
        <v>13</v>
      </c>
      <c r="Y34" s="28">
        <f t="shared" ref="Y34:Y57" si="5">MAX(B34:W34)</f>
        <v>12</v>
      </c>
      <c r="Z34" s="28">
        <f t="shared" ref="Z34:Z57" si="6">MIN(B34:W34)</f>
        <v>1</v>
      </c>
      <c r="AA34" s="28">
        <f t="shared" ref="AA34:AA57" si="7">MEDIAN((B34:W34))</f>
        <v>2</v>
      </c>
    </row>
    <row r="35" spans="1:27" ht="11" customHeight="1">
      <c r="A35" s="4" t="s">
        <v>62</v>
      </c>
      <c r="D35" s="57"/>
      <c r="K35" s="76"/>
      <c r="X35" s="27">
        <f t="shared" si="4"/>
        <v>0</v>
      </c>
      <c r="Y35" s="28">
        <f t="shared" si="5"/>
        <v>0</v>
      </c>
      <c r="Z35" s="28">
        <f t="shared" si="6"/>
        <v>0</v>
      </c>
      <c r="AA35" s="28" t="e">
        <f t="shared" si="7"/>
        <v>#NUM!</v>
      </c>
    </row>
    <row r="36" spans="1:27" ht="11" customHeight="1">
      <c r="A36" s="4" t="s">
        <v>63</v>
      </c>
      <c r="B36">
        <v>1</v>
      </c>
      <c r="D36" s="57"/>
      <c r="K36" s="76"/>
      <c r="X36" s="27">
        <f t="shared" si="4"/>
        <v>1</v>
      </c>
      <c r="Y36" s="28">
        <f t="shared" si="5"/>
        <v>1</v>
      </c>
      <c r="Z36" s="28">
        <f t="shared" si="6"/>
        <v>1</v>
      </c>
      <c r="AA36" s="28">
        <f t="shared" si="7"/>
        <v>1</v>
      </c>
    </row>
    <row r="37" spans="1:27" ht="11" customHeight="1">
      <c r="A37" s="4" t="s">
        <v>108</v>
      </c>
      <c r="D37" s="57"/>
      <c r="K37" s="76"/>
      <c r="Q37">
        <v>1</v>
      </c>
      <c r="X37" s="27">
        <f t="shared" si="4"/>
        <v>1</v>
      </c>
      <c r="Y37" s="28">
        <f t="shared" si="5"/>
        <v>1</v>
      </c>
      <c r="Z37" s="28">
        <f t="shared" si="6"/>
        <v>1</v>
      </c>
      <c r="AA37" s="28">
        <f t="shared" si="7"/>
        <v>1</v>
      </c>
    </row>
    <row r="38" spans="1:27" ht="11" customHeight="1">
      <c r="A38" s="4" t="s">
        <v>29</v>
      </c>
      <c r="D38" s="57"/>
      <c r="K38" s="76"/>
      <c r="X38" s="27">
        <f t="shared" si="4"/>
        <v>0</v>
      </c>
      <c r="Y38" s="28">
        <f t="shared" si="5"/>
        <v>0</v>
      </c>
      <c r="Z38" s="28">
        <f t="shared" si="6"/>
        <v>0</v>
      </c>
      <c r="AA38" s="28" t="e">
        <f t="shared" si="7"/>
        <v>#NUM!</v>
      </c>
    </row>
    <row r="39" spans="1:27" ht="11" customHeight="1">
      <c r="A39" s="4" t="s">
        <v>130</v>
      </c>
      <c r="D39" s="57"/>
      <c r="H39">
        <v>1</v>
      </c>
      <c r="K39" s="76"/>
      <c r="L39">
        <v>2</v>
      </c>
      <c r="Q39">
        <v>2</v>
      </c>
      <c r="S39">
        <v>1</v>
      </c>
      <c r="X39" s="27">
        <f t="shared" si="4"/>
        <v>4</v>
      </c>
      <c r="Y39" s="28">
        <f t="shared" si="5"/>
        <v>2</v>
      </c>
      <c r="Z39" s="28">
        <f t="shared" si="6"/>
        <v>1</v>
      </c>
      <c r="AA39" s="28">
        <f t="shared" si="7"/>
        <v>1.5</v>
      </c>
    </row>
    <row r="40" spans="1:27" ht="11" customHeight="1">
      <c r="A40" s="4" t="s">
        <v>109</v>
      </c>
      <c r="D40" s="57"/>
      <c r="K40" s="76"/>
      <c r="X40" s="27">
        <f t="shared" si="4"/>
        <v>0</v>
      </c>
      <c r="Y40" s="28">
        <f t="shared" si="5"/>
        <v>0</v>
      </c>
      <c r="Z40" s="28">
        <f t="shared" si="6"/>
        <v>0</v>
      </c>
      <c r="AA40" s="28" t="e">
        <f t="shared" si="7"/>
        <v>#NUM!</v>
      </c>
    </row>
    <row r="41" spans="1:27" ht="11" customHeight="1">
      <c r="A41" s="4" t="s">
        <v>45</v>
      </c>
      <c r="D41" s="57"/>
      <c r="K41" s="76"/>
      <c r="U41">
        <v>1</v>
      </c>
      <c r="X41" s="27">
        <f t="shared" si="4"/>
        <v>1</v>
      </c>
      <c r="Y41" s="28">
        <f t="shared" si="5"/>
        <v>1</v>
      </c>
      <c r="Z41" s="28">
        <f t="shared" si="6"/>
        <v>1</v>
      </c>
      <c r="AA41" s="28">
        <f t="shared" si="7"/>
        <v>1</v>
      </c>
    </row>
    <row r="42" spans="1:27" ht="11" customHeight="1">
      <c r="A42" s="4" t="s">
        <v>131</v>
      </c>
      <c r="B42">
        <v>3</v>
      </c>
      <c r="D42" s="57">
        <v>2</v>
      </c>
      <c r="F42">
        <v>2</v>
      </c>
      <c r="H42">
        <v>2</v>
      </c>
      <c r="K42" s="76">
        <v>3</v>
      </c>
      <c r="L42">
        <v>2</v>
      </c>
      <c r="N42">
        <v>2</v>
      </c>
      <c r="O42">
        <v>4</v>
      </c>
      <c r="Q42">
        <v>2</v>
      </c>
      <c r="S42">
        <v>2</v>
      </c>
      <c r="T42">
        <v>1</v>
      </c>
      <c r="U42">
        <v>1</v>
      </c>
      <c r="X42" s="27">
        <f t="shared" si="4"/>
        <v>12</v>
      </c>
      <c r="Y42" s="28">
        <f t="shared" si="5"/>
        <v>4</v>
      </c>
      <c r="Z42" s="28">
        <f t="shared" si="6"/>
        <v>1</v>
      </c>
      <c r="AA42" s="28">
        <f t="shared" si="7"/>
        <v>2</v>
      </c>
    </row>
    <row r="43" spans="1:27" ht="11" customHeight="1">
      <c r="A43" s="4" t="s">
        <v>77</v>
      </c>
      <c r="B43">
        <v>1</v>
      </c>
      <c r="D43" s="57"/>
      <c r="F43">
        <v>8</v>
      </c>
      <c r="G43">
        <v>8</v>
      </c>
      <c r="H43">
        <v>10</v>
      </c>
      <c r="K43" s="76">
        <v>20</v>
      </c>
      <c r="L43">
        <v>4</v>
      </c>
      <c r="Q43">
        <v>2</v>
      </c>
      <c r="S43">
        <v>7</v>
      </c>
      <c r="U43">
        <v>3</v>
      </c>
      <c r="X43" s="27">
        <f t="shared" si="4"/>
        <v>9</v>
      </c>
      <c r="Y43" s="28">
        <f t="shared" si="5"/>
        <v>20</v>
      </c>
      <c r="Z43" s="28">
        <f t="shared" si="6"/>
        <v>1</v>
      </c>
      <c r="AA43" s="28">
        <f t="shared" si="7"/>
        <v>7</v>
      </c>
    </row>
    <row r="44" spans="1:27" ht="11" customHeight="1">
      <c r="A44" s="4" t="s">
        <v>46</v>
      </c>
      <c r="D44" s="57"/>
      <c r="K44" s="76"/>
      <c r="X44" s="27">
        <f t="shared" si="4"/>
        <v>0</v>
      </c>
      <c r="Y44" s="28">
        <f t="shared" si="5"/>
        <v>0</v>
      </c>
      <c r="Z44" s="28">
        <f t="shared" si="6"/>
        <v>0</v>
      </c>
      <c r="AA44" s="28" t="e">
        <f t="shared" si="7"/>
        <v>#NUM!</v>
      </c>
    </row>
    <row r="45" spans="1:27" ht="11" customHeight="1">
      <c r="A45" s="17" t="s">
        <v>78</v>
      </c>
      <c r="B45">
        <v>1</v>
      </c>
      <c r="D45" s="57">
        <v>1</v>
      </c>
      <c r="I45">
        <v>1</v>
      </c>
      <c r="K45" s="76">
        <v>1</v>
      </c>
      <c r="L45">
        <v>1</v>
      </c>
      <c r="T45">
        <v>1</v>
      </c>
      <c r="U45">
        <v>1</v>
      </c>
      <c r="W45">
        <v>1</v>
      </c>
      <c r="X45" s="27">
        <f t="shared" si="4"/>
        <v>8</v>
      </c>
      <c r="Y45" s="28">
        <f t="shared" si="5"/>
        <v>1</v>
      </c>
      <c r="Z45" s="28">
        <f t="shared" si="6"/>
        <v>1</v>
      </c>
      <c r="AA45" s="28">
        <f t="shared" si="7"/>
        <v>1</v>
      </c>
    </row>
    <row r="46" spans="1:27" ht="11" customHeight="1">
      <c r="A46" s="4" t="s">
        <v>132</v>
      </c>
      <c r="D46" s="57"/>
      <c r="K46" s="76"/>
      <c r="S46">
        <v>1</v>
      </c>
      <c r="X46" s="27">
        <f t="shared" si="4"/>
        <v>1</v>
      </c>
      <c r="Y46" s="28">
        <f t="shared" si="5"/>
        <v>1</v>
      </c>
      <c r="Z46" s="28">
        <f t="shared" si="6"/>
        <v>1</v>
      </c>
      <c r="AA46" s="28">
        <f t="shared" si="7"/>
        <v>1</v>
      </c>
    </row>
    <row r="47" spans="1:27" ht="11" customHeight="1">
      <c r="A47" s="17" t="s">
        <v>49</v>
      </c>
      <c r="D47" s="57"/>
      <c r="F47">
        <v>2</v>
      </c>
      <c r="H47">
        <v>4</v>
      </c>
      <c r="K47" s="76"/>
      <c r="L47">
        <v>6</v>
      </c>
      <c r="Q47">
        <v>12</v>
      </c>
      <c r="X47" s="27">
        <f t="shared" si="4"/>
        <v>4</v>
      </c>
      <c r="Y47" s="28">
        <f t="shared" si="5"/>
        <v>12</v>
      </c>
      <c r="Z47" s="28">
        <f t="shared" si="6"/>
        <v>2</v>
      </c>
      <c r="AA47" s="28">
        <f t="shared" si="7"/>
        <v>5</v>
      </c>
    </row>
    <row r="48" spans="1:27" ht="11" customHeight="1">
      <c r="A48" s="17" t="s">
        <v>47</v>
      </c>
      <c r="D48" s="57"/>
      <c r="K48" s="76"/>
      <c r="X48" s="27">
        <f t="shared" si="4"/>
        <v>0</v>
      </c>
      <c r="Y48" s="28">
        <f t="shared" si="5"/>
        <v>0</v>
      </c>
      <c r="Z48" s="28">
        <f t="shared" si="6"/>
        <v>0</v>
      </c>
      <c r="AA48" s="28" t="e">
        <f t="shared" si="7"/>
        <v>#NUM!</v>
      </c>
    </row>
    <row r="49" spans="1:27" ht="11" customHeight="1">
      <c r="A49" s="4" t="s">
        <v>50</v>
      </c>
      <c r="D49" s="57"/>
      <c r="K49" s="76"/>
      <c r="X49" s="27">
        <f t="shared" si="4"/>
        <v>0</v>
      </c>
      <c r="Y49" s="28">
        <f t="shared" si="5"/>
        <v>0</v>
      </c>
      <c r="Z49" s="28">
        <f t="shared" si="6"/>
        <v>0</v>
      </c>
      <c r="AA49" s="28" t="e">
        <f t="shared" si="7"/>
        <v>#NUM!</v>
      </c>
    </row>
    <row r="50" spans="1:27" ht="11" customHeight="1">
      <c r="A50" s="4" t="s">
        <v>51</v>
      </c>
      <c r="D50" s="57"/>
      <c r="K50" s="76"/>
      <c r="X50" s="27">
        <f t="shared" si="4"/>
        <v>0</v>
      </c>
      <c r="Y50" s="28">
        <f t="shared" si="5"/>
        <v>0</v>
      </c>
      <c r="Z50" s="28">
        <f t="shared" si="6"/>
        <v>0</v>
      </c>
      <c r="AA50" s="28" t="e">
        <f t="shared" si="7"/>
        <v>#NUM!</v>
      </c>
    </row>
    <row r="51" spans="1:27" ht="11" customHeight="1">
      <c r="A51" s="4" t="s">
        <v>92</v>
      </c>
      <c r="B51">
        <v>2</v>
      </c>
      <c r="D51" s="57"/>
      <c r="K51" s="76">
        <v>2</v>
      </c>
      <c r="L51">
        <v>1</v>
      </c>
      <c r="S51">
        <v>1</v>
      </c>
      <c r="W51">
        <v>1</v>
      </c>
      <c r="X51" s="27">
        <f t="shared" si="4"/>
        <v>5</v>
      </c>
      <c r="Y51" s="28">
        <f t="shared" si="5"/>
        <v>2</v>
      </c>
      <c r="Z51" s="28">
        <f t="shared" si="6"/>
        <v>1</v>
      </c>
      <c r="AA51" s="28">
        <f t="shared" si="7"/>
        <v>1</v>
      </c>
    </row>
    <row r="52" spans="1:27" ht="11" customHeight="1">
      <c r="A52" s="4" t="s">
        <v>48</v>
      </c>
      <c r="D52" s="57"/>
      <c r="K52" s="76"/>
      <c r="X52" s="27">
        <f t="shared" si="4"/>
        <v>0</v>
      </c>
      <c r="Y52" s="28">
        <f t="shared" si="5"/>
        <v>0</v>
      </c>
      <c r="Z52" s="28">
        <f t="shared" si="6"/>
        <v>0</v>
      </c>
      <c r="AA52" s="28" t="e">
        <f t="shared" si="7"/>
        <v>#NUM!</v>
      </c>
    </row>
    <row r="53" spans="1:27" ht="11" customHeight="1">
      <c r="A53" s="4" t="s">
        <v>99</v>
      </c>
      <c r="D53" s="57"/>
      <c r="K53" s="76"/>
      <c r="X53" s="27">
        <f t="shared" si="4"/>
        <v>0</v>
      </c>
      <c r="Y53" s="28">
        <f t="shared" si="5"/>
        <v>0</v>
      </c>
      <c r="Z53" s="28">
        <f t="shared" si="6"/>
        <v>0</v>
      </c>
      <c r="AA53" s="28" t="e">
        <f t="shared" si="7"/>
        <v>#NUM!</v>
      </c>
    </row>
    <row r="54" spans="1:27" ht="11" customHeight="1">
      <c r="A54" s="4" t="s">
        <v>159</v>
      </c>
      <c r="D54" s="57"/>
      <c r="K54" s="76"/>
      <c r="X54" s="27">
        <f t="shared" si="4"/>
        <v>0</v>
      </c>
      <c r="Y54" s="28">
        <f t="shared" si="5"/>
        <v>0</v>
      </c>
      <c r="Z54" s="28">
        <f t="shared" si="6"/>
        <v>0</v>
      </c>
      <c r="AA54" s="28" t="e">
        <f t="shared" si="7"/>
        <v>#NUM!</v>
      </c>
    </row>
    <row r="55" spans="1:27" ht="11" customHeight="1">
      <c r="A55" s="4" t="s">
        <v>93</v>
      </c>
      <c r="B55">
        <v>8</v>
      </c>
      <c r="D55" s="57">
        <v>5</v>
      </c>
      <c r="G55">
        <v>4</v>
      </c>
      <c r="H55">
        <v>4</v>
      </c>
      <c r="K55" s="76">
        <v>4</v>
      </c>
      <c r="L55">
        <v>4</v>
      </c>
      <c r="N55">
        <v>2</v>
      </c>
      <c r="O55">
        <v>2</v>
      </c>
      <c r="Q55">
        <v>2</v>
      </c>
      <c r="S55">
        <v>1</v>
      </c>
      <c r="T55">
        <v>2</v>
      </c>
      <c r="U55">
        <v>1</v>
      </c>
      <c r="W55">
        <v>2</v>
      </c>
      <c r="X55" s="27">
        <f t="shared" si="4"/>
        <v>13</v>
      </c>
      <c r="Y55" s="28">
        <f t="shared" si="5"/>
        <v>8</v>
      </c>
      <c r="Z55" s="28">
        <f t="shared" si="6"/>
        <v>1</v>
      </c>
      <c r="AA55" s="28">
        <f t="shared" si="7"/>
        <v>2</v>
      </c>
    </row>
    <row r="56" spans="1:27" ht="11" customHeight="1">
      <c r="A56" s="4" t="s">
        <v>133</v>
      </c>
      <c r="B56">
        <v>3</v>
      </c>
      <c r="D56" s="57"/>
      <c r="G56">
        <v>1</v>
      </c>
      <c r="I56">
        <v>4</v>
      </c>
      <c r="K56" s="76">
        <v>1</v>
      </c>
      <c r="L56">
        <v>1</v>
      </c>
      <c r="O56">
        <v>1</v>
      </c>
      <c r="Q56">
        <v>1</v>
      </c>
      <c r="T56">
        <v>1</v>
      </c>
      <c r="W56">
        <v>1</v>
      </c>
      <c r="X56" s="27">
        <f t="shared" si="4"/>
        <v>9</v>
      </c>
      <c r="Y56" s="28">
        <f t="shared" si="5"/>
        <v>4</v>
      </c>
      <c r="Z56" s="28">
        <f t="shared" si="6"/>
        <v>1</v>
      </c>
      <c r="AA56" s="28">
        <f t="shared" si="7"/>
        <v>1</v>
      </c>
    </row>
    <row r="57" spans="1:27" ht="11" customHeight="1">
      <c r="A57" s="17" t="s">
        <v>134</v>
      </c>
      <c r="B57">
        <v>1</v>
      </c>
      <c r="D57" s="57"/>
      <c r="K57" s="76"/>
      <c r="X57" s="27">
        <f t="shared" si="4"/>
        <v>1</v>
      </c>
      <c r="Y57" s="28">
        <f t="shared" si="5"/>
        <v>1</v>
      </c>
      <c r="Z57" s="28">
        <f t="shared" si="6"/>
        <v>1</v>
      </c>
      <c r="AA57" s="28">
        <f t="shared" si="7"/>
        <v>1</v>
      </c>
    </row>
    <row r="58" spans="1:27" ht="11" customHeight="1">
      <c r="A58" s="4" t="s">
        <v>21</v>
      </c>
      <c r="B58" s="7"/>
      <c r="C58" s="3"/>
      <c r="D58" s="7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53"/>
      <c r="V58" s="3"/>
      <c r="W58" s="3"/>
      <c r="X58" s="20"/>
    </row>
    <row r="59" spans="1:27" ht="11" customHeight="1">
      <c r="A59" s="29" t="s">
        <v>135</v>
      </c>
      <c r="B59" s="30">
        <f>COUNTIF((B2:B58),"&gt;0.9")</f>
        <v>22</v>
      </c>
      <c r="C59" s="30">
        <f t="shared" ref="C59:X59" si="8">COUNTIF((C2:C58),"&gt;0.9")</f>
        <v>0</v>
      </c>
      <c r="D59" s="30">
        <f t="shared" si="8"/>
        <v>14</v>
      </c>
      <c r="E59" s="30">
        <f t="shared" si="8"/>
        <v>0</v>
      </c>
      <c r="F59" s="30">
        <f t="shared" si="8"/>
        <v>17</v>
      </c>
      <c r="G59" s="30">
        <f t="shared" si="8"/>
        <v>15</v>
      </c>
      <c r="H59" s="30">
        <f t="shared" si="8"/>
        <v>24</v>
      </c>
      <c r="I59" s="30">
        <f t="shared" si="8"/>
        <v>5</v>
      </c>
      <c r="J59" s="30">
        <f t="shared" si="8"/>
        <v>0</v>
      </c>
      <c r="K59" s="30">
        <f t="shared" si="8"/>
        <v>21</v>
      </c>
      <c r="L59" s="30">
        <f t="shared" si="8"/>
        <v>23</v>
      </c>
      <c r="M59" s="30">
        <f t="shared" si="8"/>
        <v>0</v>
      </c>
      <c r="N59" s="30">
        <f t="shared" si="8"/>
        <v>8</v>
      </c>
      <c r="O59" s="30">
        <f t="shared" si="8"/>
        <v>17</v>
      </c>
      <c r="P59" s="30">
        <f t="shared" si="8"/>
        <v>0</v>
      </c>
      <c r="Q59" s="30">
        <f t="shared" si="8"/>
        <v>23</v>
      </c>
      <c r="R59" s="30">
        <f t="shared" si="8"/>
        <v>0</v>
      </c>
      <c r="S59" s="81"/>
      <c r="T59" s="30">
        <f t="shared" si="8"/>
        <v>11</v>
      </c>
      <c r="U59" s="30">
        <f t="shared" si="8"/>
        <v>22</v>
      </c>
      <c r="V59" s="30">
        <f t="shared" si="8"/>
        <v>0</v>
      </c>
      <c r="W59" s="30">
        <f t="shared" si="8"/>
        <v>13</v>
      </c>
      <c r="X59" s="30">
        <f t="shared" si="8"/>
        <v>40</v>
      </c>
    </row>
    <row r="60" spans="1:27" ht="11" customHeight="1">
      <c r="A60" s="31" t="s">
        <v>136</v>
      </c>
      <c r="B60" s="32">
        <f>X59</f>
        <v>40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92" t="s">
        <v>137</v>
      </c>
      <c r="R60" s="92"/>
      <c r="S60" s="92"/>
      <c r="T60" s="92"/>
      <c r="U60" s="30"/>
      <c r="V60" s="30"/>
      <c r="W60" s="30"/>
      <c r="X60" s="33">
        <f>COUNTIF((X2:X58),"0")</f>
        <v>16</v>
      </c>
    </row>
    <row r="61" spans="1:27" ht="11" customHeight="1">
      <c r="A61" s="29" t="s">
        <v>138</v>
      </c>
      <c r="B61" s="33">
        <f>SUM(B59:W59)</f>
        <v>235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81"/>
      <c r="T61" s="30"/>
      <c r="U61" s="30"/>
      <c r="V61" s="30"/>
      <c r="W61" s="30"/>
      <c r="X61" s="30"/>
    </row>
    <row r="62" spans="1:27" ht="11" customHeight="1">
      <c r="A62" s="29" t="s">
        <v>139</v>
      </c>
      <c r="B62" s="34">
        <f>AVERAGEIF((B59:W59),"&gt;0.1")</f>
        <v>16.785714285714285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 t="s">
        <v>152</v>
      </c>
      <c r="N62" s="30"/>
      <c r="O62" s="30"/>
      <c r="P62" s="30"/>
      <c r="Q62" s="30"/>
      <c r="R62" s="30"/>
      <c r="S62" s="81"/>
      <c r="T62" s="30"/>
      <c r="U62" s="30"/>
      <c r="V62" s="30"/>
      <c r="W62" s="30"/>
      <c r="X62" s="34">
        <f>COUNTIF((B59:W59),"&gt;0.1")</f>
        <v>14</v>
      </c>
    </row>
    <row r="63" spans="1:27" ht="11" customHeight="1"/>
    <row r="64" spans="1:27" ht="11" customHeight="1"/>
  </sheetData>
  <mergeCells count="1">
    <mergeCell ref="Q60:T60"/>
  </mergeCells>
  <phoneticPr fontId="0" type="noConversion"/>
  <printOptions gridLines="1"/>
  <pageMargins left="0.35000000000000003" right="0.35000000000000003" top="0.41000000000000009" bottom="0.8" header="0.5" footer="0.5"/>
  <pageSetup paperSize="9" scale="9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62"/>
  <sheetViews>
    <sheetView tabSelected="1" zoomScale="125" zoomScaleNormal="125" zoomScalePageLayoutView="125" workbookViewId="0">
      <selection activeCell="A2" sqref="A2"/>
    </sheetView>
  </sheetViews>
  <sheetFormatPr baseColWidth="10" defaultRowHeight="9" x14ac:dyDescent="0"/>
  <cols>
    <col min="1" max="1" width="21.796875" customWidth="1"/>
    <col min="2" max="14" width="5.3984375" customWidth="1"/>
  </cols>
  <sheetData>
    <row r="1" spans="1:14" ht="56">
      <c r="A1" s="71">
        <v>2017</v>
      </c>
      <c r="B1" s="1" t="s">
        <v>24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25</v>
      </c>
      <c r="J1" s="1" t="s">
        <v>26</v>
      </c>
      <c r="K1" s="1" t="s">
        <v>27</v>
      </c>
      <c r="L1" s="1" t="s">
        <v>84</v>
      </c>
      <c r="M1" s="1" t="s">
        <v>85</v>
      </c>
      <c r="N1" s="48" t="s">
        <v>129</v>
      </c>
    </row>
    <row r="2" spans="1:14" ht="11" customHeight="1">
      <c r="A2" s="4" t="s">
        <v>105</v>
      </c>
      <c r="B2">
        <f>'January 16'!B2</f>
        <v>0</v>
      </c>
      <c r="C2">
        <f>'February 16'!W2</f>
        <v>1</v>
      </c>
      <c r="D2" s="14">
        <f>'March 17'!W2</f>
        <v>0</v>
      </c>
      <c r="E2" s="14">
        <f>'April 17'!Y2</f>
        <v>1</v>
      </c>
      <c r="F2" s="14">
        <f>'May 17'!Y2</f>
        <v>0</v>
      </c>
      <c r="G2" s="14">
        <f>'June 15'!X2</f>
        <v>0</v>
      </c>
      <c r="H2" s="14">
        <f>'July 17'!Z2</f>
        <v>0</v>
      </c>
      <c r="I2" s="14">
        <f>'Aug 15'!X2</f>
        <v>0</v>
      </c>
      <c r="J2" s="14">
        <f>'Sept 15'!X2</f>
        <v>0</v>
      </c>
      <c r="K2" s="14">
        <f>October15!W2</f>
        <v>1</v>
      </c>
      <c r="L2" s="14">
        <f>'November 15'!Y2</f>
        <v>1</v>
      </c>
      <c r="M2" s="14">
        <f>'December 15'!X2</f>
        <v>0</v>
      </c>
      <c r="N2" s="49">
        <f>SUM(B2:M2)</f>
        <v>4</v>
      </c>
    </row>
    <row r="3" spans="1:14" ht="11" customHeight="1">
      <c r="A3" s="4" t="s">
        <v>110</v>
      </c>
      <c r="B3">
        <f>'January 16'!Y3</f>
        <v>17</v>
      </c>
      <c r="C3">
        <f>'February 16'!W3</f>
        <v>18</v>
      </c>
      <c r="D3" s="14">
        <f>'March 17'!W3</f>
        <v>14</v>
      </c>
      <c r="E3" s="14">
        <f>'April 17'!Y3</f>
        <v>13</v>
      </c>
      <c r="F3" s="14">
        <f>'May 17'!Y3</f>
        <v>17</v>
      </c>
      <c r="G3" s="14">
        <f>'June 15'!X3</f>
        <v>17</v>
      </c>
      <c r="H3" s="14">
        <f>'July 17'!Z3</f>
        <v>11</v>
      </c>
      <c r="I3" s="14">
        <f>'Aug 15'!X3</f>
        <v>11</v>
      </c>
      <c r="J3" s="14">
        <f>'Sept 15'!X3</f>
        <v>14</v>
      </c>
      <c r="K3" s="14">
        <f>October15!W3</f>
        <v>16</v>
      </c>
      <c r="L3" s="14">
        <f>'November 15'!Y3</f>
        <v>15</v>
      </c>
      <c r="M3" s="14">
        <f>'December 15'!X3</f>
        <v>15</v>
      </c>
      <c r="N3" s="49">
        <f t="shared" ref="N3:N56" si="0">SUM(B3:M3)</f>
        <v>178</v>
      </c>
    </row>
    <row r="4" spans="1:14" ht="11" customHeight="1">
      <c r="A4" s="4" t="s">
        <v>111</v>
      </c>
      <c r="B4">
        <f>'January 16'!Y4</f>
        <v>4</v>
      </c>
      <c r="C4">
        <f>'February 16'!W4</f>
        <v>5</v>
      </c>
      <c r="D4" s="14">
        <f>'March 17'!W4</f>
        <v>3</v>
      </c>
      <c r="E4" s="14">
        <f>'April 17'!Y4</f>
        <v>3</v>
      </c>
      <c r="F4" s="14">
        <f>'May 17'!Y4</f>
        <v>3</v>
      </c>
      <c r="G4" s="14">
        <f>'June 15'!X4</f>
        <v>0</v>
      </c>
      <c r="H4" s="14">
        <f>'July 17'!Z4</f>
        <v>0</v>
      </c>
      <c r="I4" s="14">
        <f>'Aug 15'!X4</f>
        <v>0</v>
      </c>
      <c r="J4" s="14">
        <f>'Sept 15'!X4</f>
        <v>1</v>
      </c>
      <c r="K4" s="14">
        <f>October15!W4</f>
        <v>1</v>
      </c>
      <c r="L4" s="14">
        <f>'November 15'!Y4</f>
        <v>2</v>
      </c>
      <c r="M4" s="14">
        <f>'December 15'!X4</f>
        <v>5</v>
      </c>
      <c r="N4" s="49">
        <f t="shared" si="0"/>
        <v>27</v>
      </c>
    </row>
    <row r="5" spans="1:14" ht="11" customHeight="1">
      <c r="A5" s="4" t="s">
        <v>158</v>
      </c>
      <c r="B5">
        <f>'January 16'!Y5</f>
        <v>0</v>
      </c>
      <c r="C5">
        <f>'February 16'!W5</f>
        <v>0</v>
      </c>
      <c r="D5" s="14">
        <f>'March 17'!W5</f>
        <v>1</v>
      </c>
      <c r="E5" s="14">
        <f>'April 17'!Y5</f>
        <v>0</v>
      </c>
      <c r="F5" s="14">
        <f>'May 17'!Y5</f>
        <v>0</v>
      </c>
      <c r="G5" s="14">
        <f>'June 15'!X5</f>
        <v>0</v>
      </c>
      <c r="H5" s="14">
        <f>'July 17'!Z5</f>
        <v>0</v>
      </c>
      <c r="I5" s="14">
        <f>'Aug 15'!X5</f>
        <v>1</v>
      </c>
      <c r="J5" s="14">
        <f>'Sept 15'!X5</f>
        <v>2</v>
      </c>
      <c r="K5" s="14">
        <f>October15!W5</f>
        <v>0</v>
      </c>
      <c r="L5" s="14">
        <f>'November 15'!Y5</f>
        <v>0</v>
      </c>
      <c r="M5" s="14">
        <f>'December 15'!X5</f>
        <v>0</v>
      </c>
      <c r="N5" s="49">
        <f t="shared" si="0"/>
        <v>4</v>
      </c>
    </row>
    <row r="6" spans="1:14" ht="11" customHeight="1">
      <c r="A6" s="4" t="s">
        <v>41</v>
      </c>
      <c r="B6">
        <f>'January 16'!Y6</f>
        <v>18</v>
      </c>
      <c r="C6">
        <f>'February 16'!W6</f>
        <v>18</v>
      </c>
      <c r="D6" s="14">
        <f>'March 17'!W6</f>
        <v>13</v>
      </c>
      <c r="E6" s="14">
        <f>'April 17'!Y6</f>
        <v>12</v>
      </c>
      <c r="F6" s="14">
        <f>'May 17'!Y6</f>
        <v>13</v>
      </c>
      <c r="G6" s="14">
        <f>'June 15'!X6</f>
        <v>11</v>
      </c>
      <c r="H6" s="14">
        <f>'July 17'!Z6</f>
        <v>7</v>
      </c>
      <c r="I6" s="14">
        <f>'Aug 15'!X6</f>
        <v>10</v>
      </c>
      <c r="J6" s="14">
        <f>'Sept 15'!X6</f>
        <v>11</v>
      </c>
      <c r="K6" s="14">
        <f>October15!W6</f>
        <v>16</v>
      </c>
      <c r="L6" s="14">
        <f>'November 15'!Y6</f>
        <v>11</v>
      </c>
      <c r="M6" s="14">
        <f>'December 15'!X6</f>
        <v>14</v>
      </c>
      <c r="N6" s="49">
        <f t="shared" si="0"/>
        <v>154</v>
      </c>
    </row>
    <row r="7" spans="1:14" ht="11" customHeight="1">
      <c r="A7" s="4" t="s">
        <v>42</v>
      </c>
      <c r="B7">
        <f>'January 16'!Y7</f>
        <v>0</v>
      </c>
      <c r="C7">
        <f>'February 16'!W7</f>
        <v>0</v>
      </c>
      <c r="D7" s="14">
        <f>'March 17'!W7</f>
        <v>0</v>
      </c>
      <c r="E7" s="14">
        <f>'April 17'!Y7</f>
        <v>0</v>
      </c>
      <c r="F7" s="14">
        <f>'May 17'!Y7</f>
        <v>0</v>
      </c>
      <c r="G7" s="14">
        <f>'June 15'!X7</f>
        <v>0</v>
      </c>
      <c r="H7" s="14">
        <f>'July 17'!Z7</f>
        <v>0</v>
      </c>
      <c r="I7" s="14">
        <f>'Aug 15'!X7</f>
        <v>1</v>
      </c>
      <c r="J7" s="14">
        <f>'Sept 15'!X7</f>
        <v>0</v>
      </c>
      <c r="K7" s="14">
        <f>October15!W7</f>
        <v>0</v>
      </c>
      <c r="L7" s="14">
        <f>'November 15'!Y7</f>
        <v>0</v>
      </c>
      <c r="M7" s="14">
        <f>'December 15'!X7</f>
        <v>0</v>
      </c>
      <c r="N7" s="49">
        <f t="shared" si="0"/>
        <v>1</v>
      </c>
    </row>
    <row r="8" spans="1:14" ht="11" customHeight="1">
      <c r="A8" s="4" t="s">
        <v>43</v>
      </c>
      <c r="B8">
        <f>'January 16'!Y8</f>
        <v>0</v>
      </c>
      <c r="C8">
        <f>'February 16'!W8</f>
        <v>0</v>
      </c>
      <c r="D8" s="14">
        <f>'March 17'!W8</f>
        <v>0</v>
      </c>
      <c r="E8" s="14">
        <f>'April 17'!Y8</f>
        <v>0</v>
      </c>
      <c r="F8" s="14">
        <f>'May 17'!Y8</f>
        <v>1</v>
      </c>
      <c r="G8" s="14">
        <f>'June 15'!X8</f>
        <v>2</v>
      </c>
      <c r="H8" s="14">
        <f>'July 17'!Z8</f>
        <v>1</v>
      </c>
      <c r="I8" s="14">
        <f>'Aug 15'!X8</f>
        <v>0</v>
      </c>
      <c r="J8" s="14">
        <f>'Sept 15'!X8</f>
        <v>0</v>
      </c>
      <c r="K8" s="14">
        <f>October15!W8</f>
        <v>0</v>
      </c>
      <c r="L8" s="14">
        <f>'November 15'!Y8</f>
        <v>1</v>
      </c>
      <c r="M8" s="14">
        <f>'December 15'!X8</f>
        <v>1</v>
      </c>
      <c r="N8" s="49">
        <f t="shared" si="0"/>
        <v>6</v>
      </c>
    </row>
    <row r="9" spans="1:14" ht="11" customHeight="1">
      <c r="A9" s="4" t="s">
        <v>44</v>
      </c>
      <c r="B9">
        <f>'January 16'!Y9</f>
        <v>3</v>
      </c>
      <c r="C9">
        <f>'February 16'!W9</f>
        <v>5</v>
      </c>
      <c r="D9" s="14">
        <f>'March 17'!W9</f>
        <v>2</v>
      </c>
      <c r="E9" s="14">
        <f>'April 17'!Y9</f>
        <v>2</v>
      </c>
      <c r="F9" s="14">
        <f>'May 17'!Y9</f>
        <v>6</v>
      </c>
      <c r="G9" s="14">
        <f>'June 15'!X9</f>
        <v>3</v>
      </c>
      <c r="H9" s="14">
        <f>'July 17'!Z9</f>
        <v>4</v>
      </c>
      <c r="I9" s="14">
        <f>'Aug 15'!X9</f>
        <v>4</v>
      </c>
      <c r="J9" s="14">
        <f>'Sept 15'!X9</f>
        <v>4</v>
      </c>
      <c r="K9" s="14">
        <f>October15!W9</f>
        <v>3</v>
      </c>
      <c r="L9" s="14">
        <f>'November 15'!Y9</f>
        <v>4</v>
      </c>
      <c r="M9" s="14">
        <f>'December 15'!X9</f>
        <v>2</v>
      </c>
      <c r="N9" s="49">
        <f t="shared" si="0"/>
        <v>42</v>
      </c>
    </row>
    <row r="10" spans="1:14" ht="11" customHeight="1">
      <c r="A10" s="4" t="s">
        <v>20</v>
      </c>
      <c r="B10">
        <f>'January 16'!Y10</f>
        <v>9</v>
      </c>
      <c r="C10">
        <f>'February 16'!W10</f>
        <v>7</v>
      </c>
      <c r="D10" s="14">
        <f>'March 17'!W10</f>
        <v>9</v>
      </c>
      <c r="E10" s="14">
        <f>'April 17'!Y10</f>
        <v>9</v>
      </c>
      <c r="F10" s="14">
        <f>'May 17'!Y10</f>
        <v>11</v>
      </c>
      <c r="G10" s="14">
        <f>'June 15'!X10</f>
        <v>8</v>
      </c>
      <c r="H10" s="14">
        <f>'July 17'!Z10</f>
        <v>7</v>
      </c>
      <c r="I10" s="14">
        <f>'Aug 15'!X10</f>
        <v>6</v>
      </c>
      <c r="J10" s="14">
        <f>'Sept 15'!X10</f>
        <v>7</v>
      </c>
      <c r="K10" s="14">
        <f>October15!W10</f>
        <v>7</v>
      </c>
      <c r="L10" s="14">
        <f>'November 15'!Y10</f>
        <v>7</v>
      </c>
      <c r="M10" s="14">
        <f>'December 15'!X10</f>
        <v>7</v>
      </c>
      <c r="N10" s="49">
        <f t="shared" si="0"/>
        <v>94</v>
      </c>
    </row>
    <row r="11" spans="1:14" ht="11" customHeight="1">
      <c r="A11" s="4" t="s">
        <v>73</v>
      </c>
      <c r="B11">
        <f>'January 16'!Y11</f>
        <v>8</v>
      </c>
      <c r="C11">
        <f>'February 16'!W11</f>
        <v>11</v>
      </c>
      <c r="D11" s="14">
        <f>'March 17'!W11</f>
        <v>9</v>
      </c>
      <c r="E11" s="14">
        <f>'April 17'!Y11</f>
        <v>8</v>
      </c>
      <c r="F11" s="14">
        <f>'May 17'!Y11</f>
        <v>9</v>
      </c>
      <c r="G11" s="14">
        <f>'June 15'!X11</f>
        <v>5</v>
      </c>
      <c r="H11" s="14">
        <f>'July 17'!Z11</f>
        <v>5</v>
      </c>
      <c r="I11" s="14">
        <f>'Aug 15'!X11</f>
        <v>6</v>
      </c>
      <c r="J11" s="14">
        <f>'Sept 15'!X11</f>
        <v>4</v>
      </c>
      <c r="K11" s="14">
        <f>October15!W11</f>
        <v>6</v>
      </c>
      <c r="L11" s="14">
        <f>'November 15'!Y11</f>
        <v>5</v>
      </c>
      <c r="M11" s="14">
        <f>'December 15'!X11</f>
        <v>6</v>
      </c>
      <c r="N11" s="49">
        <f t="shared" si="0"/>
        <v>82</v>
      </c>
    </row>
    <row r="12" spans="1:14" ht="11" customHeight="1">
      <c r="A12" s="4" t="s">
        <v>74</v>
      </c>
      <c r="B12">
        <f>'January 16'!Y12</f>
        <v>2</v>
      </c>
      <c r="C12">
        <f>'February 16'!W12</f>
        <v>1</v>
      </c>
      <c r="D12" s="14">
        <f>'March 17'!W12</f>
        <v>6</v>
      </c>
      <c r="E12" s="14">
        <f>'April 17'!Y12</f>
        <v>6</v>
      </c>
      <c r="F12" s="14">
        <f>'May 17'!Y12</f>
        <v>5</v>
      </c>
      <c r="G12" s="14">
        <f>'June 15'!X12</f>
        <v>3</v>
      </c>
      <c r="H12" s="14">
        <f>'July 17'!Z12</f>
        <v>4</v>
      </c>
      <c r="I12" s="14">
        <f>'Aug 15'!X12</f>
        <v>3</v>
      </c>
      <c r="J12" s="14">
        <f>'Sept 15'!X12</f>
        <v>4</v>
      </c>
      <c r="K12" s="14">
        <f>October15!W12</f>
        <v>2</v>
      </c>
      <c r="L12" s="14">
        <f>'November 15'!Y12</f>
        <v>2</v>
      </c>
      <c r="M12" s="14">
        <f>'December 15'!X12</f>
        <v>2</v>
      </c>
      <c r="N12" s="49">
        <f t="shared" si="0"/>
        <v>40</v>
      </c>
    </row>
    <row r="13" spans="1:14" ht="11" customHeight="1">
      <c r="A13" s="4" t="s">
        <v>75</v>
      </c>
      <c r="B13">
        <f>'January 16'!Y13</f>
        <v>5</v>
      </c>
      <c r="C13">
        <f>'February 16'!W13</f>
        <v>5</v>
      </c>
      <c r="D13" s="14">
        <f>'March 17'!W13</f>
        <v>2</v>
      </c>
      <c r="E13" s="14">
        <f>'April 17'!Y13</f>
        <v>1</v>
      </c>
      <c r="F13" s="14">
        <f>'May 17'!Y13</f>
        <v>0</v>
      </c>
      <c r="G13" s="14">
        <f>'June 15'!X13</f>
        <v>1</v>
      </c>
      <c r="H13" s="14">
        <f>'July 17'!Z13</f>
        <v>2</v>
      </c>
      <c r="I13" s="14">
        <f>'Aug 15'!X13</f>
        <v>1</v>
      </c>
      <c r="J13" s="14">
        <f>'Sept 15'!X13</f>
        <v>2</v>
      </c>
      <c r="K13" s="14">
        <f>October15!W13</f>
        <v>3</v>
      </c>
      <c r="L13" s="14">
        <f>'November 15'!Y13</f>
        <v>3</v>
      </c>
      <c r="M13" s="14">
        <f>'December 15'!X13</f>
        <v>2</v>
      </c>
      <c r="N13" s="49">
        <f t="shared" si="0"/>
        <v>27</v>
      </c>
    </row>
    <row r="14" spans="1:14" ht="11" customHeight="1">
      <c r="A14" s="4" t="s">
        <v>76</v>
      </c>
      <c r="B14">
        <f>'January 16'!Y14</f>
        <v>14</v>
      </c>
      <c r="C14">
        <f>'February 16'!W14</f>
        <v>15</v>
      </c>
      <c r="D14" s="14">
        <f>'March 17'!W14</f>
        <v>14</v>
      </c>
      <c r="E14" s="14">
        <f>'April 17'!Y14</f>
        <v>11</v>
      </c>
      <c r="F14" s="14">
        <f>'May 17'!Y14</f>
        <v>14</v>
      </c>
      <c r="G14" s="14">
        <f>'June 15'!X14</f>
        <v>14</v>
      </c>
      <c r="H14" s="14">
        <f>'July 17'!Z14</f>
        <v>11</v>
      </c>
      <c r="I14" s="14">
        <f>'Aug 15'!X14</f>
        <v>14</v>
      </c>
      <c r="J14" s="14">
        <f>'Sept 15'!X14</f>
        <v>13</v>
      </c>
      <c r="K14" s="14">
        <f>October15!W14</f>
        <v>14</v>
      </c>
      <c r="L14" s="14">
        <f>'November 15'!Y14</f>
        <v>12</v>
      </c>
      <c r="M14" s="14">
        <f>'December 15'!X14</f>
        <v>12</v>
      </c>
      <c r="N14" s="49">
        <f t="shared" si="0"/>
        <v>158</v>
      </c>
    </row>
    <row r="15" spans="1:14" ht="11" customHeight="1">
      <c r="A15" s="4" t="s">
        <v>36</v>
      </c>
      <c r="B15">
        <f>'January 16'!Y15</f>
        <v>2</v>
      </c>
      <c r="C15">
        <f>'February 16'!W15</f>
        <v>3</v>
      </c>
      <c r="D15" s="14">
        <f>'March 17'!W15</f>
        <v>4</v>
      </c>
      <c r="E15" s="14">
        <f>'April 17'!Y15</f>
        <v>4</v>
      </c>
      <c r="F15" s="14">
        <f>'May 17'!Y15</f>
        <v>3</v>
      </c>
      <c r="G15" s="14">
        <f>'June 15'!X15</f>
        <v>2</v>
      </c>
      <c r="H15" s="14">
        <f>'July 17'!Z15</f>
        <v>0</v>
      </c>
      <c r="I15" s="14">
        <f>'Aug 15'!X15</f>
        <v>0</v>
      </c>
      <c r="J15" s="14">
        <f>'Sept 15'!X16</f>
        <v>0</v>
      </c>
      <c r="K15" s="14">
        <f>October15!W15</f>
        <v>4</v>
      </c>
      <c r="L15" s="14">
        <f>'November 15'!Y15</f>
        <v>2</v>
      </c>
      <c r="M15" s="14">
        <f>'December 15'!X15</f>
        <v>3</v>
      </c>
      <c r="N15" s="49">
        <f t="shared" si="0"/>
        <v>27</v>
      </c>
    </row>
    <row r="16" spans="1:14" ht="11" customHeight="1">
      <c r="A16" s="17" t="s">
        <v>37</v>
      </c>
      <c r="B16">
        <f>'January 16'!Y16</f>
        <v>0</v>
      </c>
      <c r="C16">
        <f>'February 16'!W16</f>
        <v>0</v>
      </c>
      <c r="D16" s="14">
        <f>'March 17'!W16</f>
        <v>0</v>
      </c>
      <c r="E16" s="14">
        <f>'April 17'!Y16</f>
        <v>1</v>
      </c>
      <c r="F16" s="14">
        <f>'May 17'!Y16</f>
        <v>0</v>
      </c>
      <c r="G16" s="14">
        <f>'June 15'!X16</f>
        <v>0</v>
      </c>
      <c r="H16" s="14">
        <f>'July 17'!Z16</f>
        <v>0</v>
      </c>
      <c r="I16" s="14">
        <f>'Aug 15'!X16</f>
        <v>0</v>
      </c>
      <c r="J16" s="14">
        <f>'Sept 15'!X16</f>
        <v>0</v>
      </c>
      <c r="K16" s="14">
        <f>October15!W16</f>
        <v>0</v>
      </c>
      <c r="L16" s="14">
        <f>'November 15'!Y16</f>
        <v>0</v>
      </c>
      <c r="M16" s="14">
        <f>'December 15'!X16</f>
        <v>0</v>
      </c>
      <c r="N16" s="49">
        <f t="shared" si="0"/>
        <v>1</v>
      </c>
    </row>
    <row r="17" spans="1:14" ht="11" customHeight="1">
      <c r="A17" s="4" t="s">
        <v>38</v>
      </c>
      <c r="B17">
        <f>'January 16'!Y17</f>
        <v>13</v>
      </c>
      <c r="C17">
        <f>'February 16'!W17</f>
        <v>12</v>
      </c>
      <c r="D17" s="14">
        <f>'March 17'!W17</f>
        <v>13</v>
      </c>
      <c r="E17" s="14">
        <f>'April 17'!Y17</f>
        <v>9</v>
      </c>
      <c r="F17" s="14">
        <f>'May 17'!Y17</f>
        <v>12</v>
      </c>
      <c r="G17" s="14">
        <f>'June 15'!X17</f>
        <v>12</v>
      </c>
      <c r="H17" s="14">
        <f>'July 17'!Z17</f>
        <v>8</v>
      </c>
      <c r="I17" s="14">
        <f>'Aug 15'!X17</f>
        <v>10</v>
      </c>
      <c r="J17" s="14">
        <f>'Sept 15'!X18</f>
        <v>0</v>
      </c>
      <c r="K17" s="14">
        <f>October15!W17</f>
        <v>11</v>
      </c>
      <c r="L17" s="14">
        <f>'November 15'!Y17</f>
        <v>11</v>
      </c>
      <c r="M17" s="14">
        <f>'December 15'!X17</f>
        <v>10</v>
      </c>
      <c r="N17" s="49">
        <f t="shared" si="0"/>
        <v>121</v>
      </c>
    </row>
    <row r="18" spans="1:14" ht="11" customHeight="1">
      <c r="A18" s="4" t="s">
        <v>107</v>
      </c>
      <c r="B18">
        <f>'January 16'!Y18</f>
        <v>0</v>
      </c>
      <c r="C18">
        <f>'February 16'!W18</f>
        <v>0</v>
      </c>
      <c r="D18" s="14">
        <f>'March 17'!W18</f>
        <v>0</v>
      </c>
      <c r="E18" s="14">
        <f>'April 17'!Y18</f>
        <v>0</v>
      </c>
      <c r="F18" s="14">
        <f>'May 17'!Y18</f>
        <v>0</v>
      </c>
      <c r="G18" s="14">
        <f>'June 15'!X18</f>
        <v>0</v>
      </c>
      <c r="H18" s="14">
        <f>'July 17'!Z18</f>
        <v>0</v>
      </c>
      <c r="I18" s="14">
        <f>'Aug 15'!X18</f>
        <v>0</v>
      </c>
      <c r="J18" s="14">
        <f>'Sept 15'!X19</f>
        <v>0</v>
      </c>
      <c r="K18" s="14">
        <f>October15!W18</f>
        <v>0</v>
      </c>
      <c r="L18" s="14">
        <f>'November 15'!Y18</f>
        <v>0</v>
      </c>
      <c r="M18" s="14">
        <f>'December 15'!X18</f>
        <v>2</v>
      </c>
      <c r="N18" s="49">
        <f t="shared" si="0"/>
        <v>2</v>
      </c>
    </row>
    <row r="19" spans="1:14" ht="11" customHeight="1">
      <c r="A19" s="4" t="s">
        <v>39</v>
      </c>
      <c r="B19">
        <f>'January 16'!Y19</f>
        <v>0</v>
      </c>
      <c r="C19">
        <f>'February 16'!W19</f>
        <v>0</v>
      </c>
      <c r="D19" s="14">
        <f>'March 17'!W19</f>
        <v>1</v>
      </c>
      <c r="E19" s="14">
        <f>'April 17'!Y19</f>
        <v>1</v>
      </c>
      <c r="F19" s="14">
        <f>'May 17'!Y19</f>
        <v>0</v>
      </c>
      <c r="G19" s="14">
        <f>'June 15'!X19</f>
        <v>0</v>
      </c>
      <c r="H19" s="14">
        <f>'July 17'!Z19</f>
        <v>0</v>
      </c>
      <c r="I19" s="14">
        <f>'Aug 15'!X19</f>
        <v>0</v>
      </c>
      <c r="J19" s="14">
        <f>'Sept 15'!X20</f>
        <v>4</v>
      </c>
      <c r="K19" s="14">
        <f>October15!W19</f>
        <v>2</v>
      </c>
      <c r="L19" s="14">
        <f>'November 15'!Y19</f>
        <v>3</v>
      </c>
      <c r="M19" s="14">
        <f>'December 15'!X19</f>
        <v>4</v>
      </c>
      <c r="N19" s="49">
        <f t="shared" si="0"/>
        <v>15</v>
      </c>
    </row>
    <row r="20" spans="1:14" ht="11" customHeight="1">
      <c r="A20" s="4" t="s">
        <v>40</v>
      </c>
      <c r="B20">
        <f>'January 16'!Y20</f>
        <v>7</v>
      </c>
      <c r="C20">
        <f>'February 16'!W20</f>
        <v>10</v>
      </c>
      <c r="D20" s="14">
        <f>'March 17'!W20</f>
        <v>9</v>
      </c>
      <c r="E20" s="14">
        <f>'April 17'!Y20</f>
        <v>8</v>
      </c>
      <c r="F20" s="14">
        <f>'May 17'!Y20</f>
        <v>8</v>
      </c>
      <c r="G20" s="14">
        <f>'June 15'!X20</f>
        <v>7</v>
      </c>
      <c r="H20" s="14">
        <f>'July 17'!Z20</f>
        <v>5</v>
      </c>
      <c r="I20" s="14">
        <f>'Aug 15'!X20</f>
        <v>4</v>
      </c>
      <c r="J20" s="14">
        <f>'Sept 15'!X21</f>
        <v>11</v>
      </c>
      <c r="K20" s="14">
        <f>October15!W20</f>
        <v>6</v>
      </c>
      <c r="L20" s="14">
        <f>'November 15'!Y20</f>
        <v>7</v>
      </c>
      <c r="M20" s="14">
        <f>'December 15'!X20</f>
        <v>6</v>
      </c>
      <c r="N20" s="49">
        <f t="shared" si="0"/>
        <v>88</v>
      </c>
    </row>
    <row r="21" spans="1:14" ht="11" customHeight="1">
      <c r="A21" s="4" t="s">
        <v>53</v>
      </c>
      <c r="B21">
        <f>'January 16'!Y21</f>
        <v>14</v>
      </c>
      <c r="C21">
        <f>'February 16'!W21</f>
        <v>14</v>
      </c>
      <c r="D21" s="14">
        <f>'March 17'!W21</f>
        <v>11</v>
      </c>
      <c r="E21" s="14">
        <f>'April 17'!Y21</f>
        <v>10</v>
      </c>
      <c r="F21" s="14">
        <f>'May 17'!Y21</f>
        <v>11</v>
      </c>
      <c r="G21" s="14">
        <f>'June 15'!X21</f>
        <v>7</v>
      </c>
      <c r="H21" s="14">
        <f>'July 17'!Z21</f>
        <v>7</v>
      </c>
      <c r="I21" s="14">
        <f>'Aug 15'!X21</f>
        <v>8</v>
      </c>
      <c r="J21" s="14">
        <f>'Sept 15'!X22</f>
        <v>4</v>
      </c>
      <c r="K21" s="14">
        <f>October15!W21</f>
        <v>11</v>
      </c>
      <c r="L21" s="14">
        <f>'November 15'!Y21</f>
        <v>10</v>
      </c>
      <c r="M21" s="14">
        <f>'December 15'!X21</f>
        <v>11</v>
      </c>
      <c r="N21" s="49">
        <f t="shared" si="0"/>
        <v>118</v>
      </c>
    </row>
    <row r="22" spans="1:14" ht="11" customHeight="1">
      <c r="A22" s="4" t="s">
        <v>94</v>
      </c>
      <c r="B22">
        <f>'January 16'!Y22</f>
        <v>5</v>
      </c>
      <c r="C22">
        <f>'February 16'!W22</f>
        <v>7</v>
      </c>
      <c r="D22" s="14">
        <f>'March 17'!W22</f>
        <v>7</v>
      </c>
      <c r="E22" s="14">
        <f>'April 17'!Y22</f>
        <v>8</v>
      </c>
      <c r="F22" s="14">
        <f>'May 17'!Y22</f>
        <v>5</v>
      </c>
      <c r="G22" s="14">
        <f>'June 15'!X22</f>
        <v>3</v>
      </c>
      <c r="H22" s="14">
        <f>'July 17'!Z22</f>
        <v>5</v>
      </c>
      <c r="I22" s="14">
        <f>'Aug 15'!X22</f>
        <v>3</v>
      </c>
      <c r="J22" s="14">
        <f>'Sept 15'!X23</f>
        <v>7</v>
      </c>
      <c r="K22" s="14">
        <f>October15!W22</f>
        <v>5</v>
      </c>
      <c r="L22" s="14">
        <f>'November 15'!Y22</f>
        <v>5</v>
      </c>
      <c r="M22" s="14">
        <f>'December 15'!X22</f>
        <v>7</v>
      </c>
      <c r="N22" s="49">
        <f t="shared" si="0"/>
        <v>67</v>
      </c>
    </row>
    <row r="23" spans="1:14" ht="11" customHeight="1">
      <c r="A23" s="4" t="s">
        <v>54</v>
      </c>
      <c r="B23">
        <f>'January 16'!Y23</f>
        <v>9</v>
      </c>
      <c r="C23">
        <f>'February 16'!W23</f>
        <v>11</v>
      </c>
      <c r="D23" s="14">
        <f>'March 17'!W23</f>
        <v>7</v>
      </c>
      <c r="E23" s="14">
        <f>'April 17'!Y23</f>
        <v>6</v>
      </c>
      <c r="F23" s="14">
        <f>'May 17'!Y23</f>
        <v>9</v>
      </c>
      <c r="G23" s="14">
        <f>'June 15'!X23</f>
        <v>8</v>
      </c>
      <c r="H23" s="14">
        <f>'July 17'!Z23</f>
        <v>6</v>
      </c>
      <c r="I23" s="14">
        <f>'Aug 15'!X23</f>
        <v>8</v>
      </c>
      <c r="J23" s="14">
        <f>'Sept 15'!X24</f>
        <v>3</v>
      </c>
      <c r="K23" s="14">
        <f>October15!W23</f>
        <v>8</v>
      </c>
      <c r="L23" s="14">
        <f>'November 15'!Y23</f>
        <v>8</v>
      </c>
      <c r="M23" s="14">
        <f>'December 15'!X23</f>
        <v>7</v>
      </c>
      <c r="N23" s="49">
        <f t="shared" si="0"/>
        <v>90</v>
      </c>
    </row>
    <row r="24" spans="1:14" ht="11" customHeight="1">
      <c r="A24" s="4" t="s">
        <v>141</v>
      </c>
      <c r="B24">
        <f>'January 16'!Y24</f>
        <v>4</v>
      </c>
      <c r="C24">
        <f>'February 16'!W24</f>
        <v>3</v>
      </c>
      <c r="D24" s="14">
        <f>'March 17'!W24</f>
        <v>5</v>
      </c>
      <c r="E24" s="14">
        <f>'April 17'!Y24</f>
        <v>2</v>
      </c>
      <c r="F24" s="14">
        <f>'May 17'!Y24</f>
        <v>3</v>
      </c>
      <c r="G24" s="14">
        <f>'June 15'!X24</f>
        <v>2</v>
      </c>
      <c r="H24" s="14">
        <f>'July 17'!Z24</f>
        <v>5</v>
      </c>
      <c r="I24" s="14">
        <f>'Aug 15'!X24</f>
        <v>3</v>
      </c>
      <c r="J24" s="14">
        <f>'Sept 15'!X25</f>
        <v>4</v>
      </c>
      <c r="K24" s="14">
        <f>October15!W24</f>
        <v>1</v>
      </c>
      <c r="L24" s="14">
        <f>'November 15'!Y24</f>
        <v>4</v>
      </c>
      <c r="M24" s="14">
        <f>'December 15'!X24</f>
        <v>3</v>
      </c>
      <c r="N24" s="49">
        <f t="shared" si="0"/>
        <v>39</v>
      </c>
    </row>
    <row r="25" spans="1:14" ht="11" customHeight="1">
      <c r="A25" s="4" t="s">
        <v>150</v>
      </c>
      <c r="B25">
        <f>'January 16'!Y25</f>
        <v>1</v>
      </c>
      <c r="C25">
        <f>'February 16'!W25</f>
        <v>4</v>
      </c>
      <c r="D25" s="14">
        <f>'March 17'!W25</f>
        <v>2</v>
      </c>
      <c r="E25" s="14">
        <f>'April 17'!Y25</f>
        <v>1</v>
      </c>
      <c r="F25" s="14">
        <f>'May 17'!Y25</f>
        <v>0</v>
      </c>
      <c r="G25" s="14">
        <f>'June 15'!X25</f>
        <v>2</v>
      </c>
      <c r="H25" s="14">
        <f>'July 17'!Z25</f>
        <v>1</v>
      </c>
      <c r="I25" s="14">
        <f>'Aug 15'!X25</f>
        <v>4</v>
      </c>
      <c r="J25" s="14">
        <f>'Sept 15'!X26</f>
        <v>3</v>
      </c>
      <c r="K25" s="14">
        <f>October15!W25</f>
        <v>6</v>
      </c>
      <c r="L25" s="14">
        <f>'November 15'!Y25</f>
        <v>3</v>
      </c>
      <c r="M25" s="14">
        <f>'December 15'!X25</f>
        <v>2</v>
      </c>
      <c r="N25" s="49">
        <f t="shared" si="0"/>
        <v>29</v>
      </c>
    </row>
    <row r="26" spans="1:14" ht="11" customHeight="1">
      <c r="A26" s="4" t="s">
        <v>151</v>
      </c>
      <c r="B26">
        <f>'January 16'!Y26</f>
        <v>6</v>
      </c>
      <c r="C26">
        <f>'February 16'!W26</f>
        <v>2</v>
      </c>
      <c r="D26" s="14">
        <f>'March 17'!W26</f>
        <v>0</v>
      </c>
      <c r="E26" s="14">
        <f>'April 17'!Y26</f>
        <v>2</v>
      </c>
      <c r="F26" s="14">
        <f>'May 17'!Y26</f>
        <v>1</v>
      </c>
      <c r="G26" s="14">
        <f>'June 15'!X26</f>
        <v>0</v>
      </c>
      <c r="H26" s="14">
        <f>'July 17'!Z26</f>
        <v>1</v>
      </c>
      <c r="I26" s="14">
        <f>'Aug 15'!X26</f>
        <v>3</v>
      </c>
      <c r="J26" s="14">
        <f>'Sept 15'!X27</f>
        <v>8</v>
      </c>
      <c r="K26" s="14">
        <f>October15!W26</f>
        <v>1</v>
      </c>
      <c r="L26" s="14">
        <f>'November 15'!Y26</f>
        <v>6</v>
      </c>
      <c r="M26" s="14">
        <f>'December 15'!X26</f>
        <v>2</v>
      </c>
      <c r="N26" s="49">
        <f t="shared" si="0"/>
        <v>32</v>
      </c>
    </row>
    <row r="27" spans="1:14" ht="11" customHeight="1">
      <c r="A27" s="4" t="s">
        <v>66</v>
      </c>
      <c r="B27">
        <f>'January 16'!Y27</f>
        <v>12</v>
      </c>
      <c r="C27">
        <f>'February 16'!W27</f>
        <v>13</v>
      </c>
      <c r="D27" s="14">
        <f>'March 17'!W27</f>
        <v>9</v>
      </c>
      <c r="E27" s="14">
        <f>'April 17'!Y27</f>
        <v>9</v>
      </c>
      <c r="F27" s="14">
        <f>'May 17'!Y27</f>
        <v>11</v>
      </c>
      <c r="G27" s="14">
        <f>'June 15'!X27</f>
        <v>11</v>
      </c>
      <c r="H27" s="14">
        <f>'July 17'!Z27</f>
        <v>7</v>
      </c>
      <c r="I27" s="14">
        <f>'Aug 15'!X27</f>
        <v>9</v>
      </c>
      <c r="J27" s="14">
        <f>'Sept 15'!X28</f>
        <v>2</v>
      </c>
      <c r="K27" s="14">
        <f>October15!W27</f>
        <v>5</v>
      </c>
      <c r="L27" s="14">
        <f>'November 15'!Y27</f>
        <v>9</v>
      </c>
      <c r="M27" s="14">
        <f>'December 15'!X27</f>
        <v>8</v>
      </c>
      <c r="N27" s="49">
        <f t="shared" si="0"/>
        <v>105</v>
      </c>
    </row>
    <row r="28" spans="1:14" ht="11" customHeight="1">
      <c r="A28" s="4" t="s">
        <v>67</v>
      </c>
      <c r="B28">
        <f>'January 16'!Y28</f>
        <v>1</v>
      </c>
      <c r="C28">
        <f>'February 16'!W28</f>
        <v>1</v>
      </c>
      <c r="D28" s="14">
        <f>'March 17'!W28</f>
        <v>0</v>
      </c>
      <c r="E28" s="14">
        <f>'April 17'!Y28</f>
        <v>0</v>
      </c>
      <c r="F28" s="14">
        <f>'May 17'!Y28</f>
        <v>5</v>
      </c>
      <c r="G28" s="14">
        <f>'June 15'!X28</f>
        <v>4</v>
      </c>
      <c r="H28" s="14">
        <f>'July 17'!Z28</f>
        <v>3</v>
      </c>
      <c r="I28" s="14">
        <f>'Aug 15'!X28</f>
        <v>4</v>
      </c>
      <c r="J28" s="14">
        <f>'Sept 15'!X29</f>
        <v>12</v>
      </c>
      <c r="K28" s="14">
        <f>October15!W28</f>
        <v>0</v>
      </c>
      <c r="L28" s="14">
        <f>'November 15'!Y28</f>
        <v>0</v>
      </c>
      <c r="M28" s="14">
        <f>'December 15'!X28</f>
        <v>0</v>
      </c>
      <c r="N28" s="49">
        <f t="shared" si="0"/>
        <v>30</v>
      </c>
    </row>
    <row r="29" spans="1:14" ht="11" customHeight="1">
      <c r="A29" s="17" t="s">
        <v>68</v>
      </c>
      <c r="B29">
        <f>'January 16'!Y29</f>
        <v>15</v>
      </c>
      <c r="C29">
        <f>'February 16'!W29</f>
        <v>15</v>
      </c>
      <c r="D29" s="14">
        <f>'March 17'!W29</f>
        <v>13</v>
      </c>
      <c r="E29" s="14">
        <f>'April 17'!Y29</f>
        <v>11</v>
      </c>
      <c r="F29" s="14">
        <f>'May 17'!Y29</f>
        <v>15</v>
      </c>
      <c r="G29" s="14">
        <f>'June 15'!X29</f>
        <v>15</v>
      </c>
      <c r="H29" s="14">
        <f>'July 17'!Z29</f>
        <v>10</v>
      </c>
      <c r="I29" s="14">
        <f>'Aug 15'!X29</f>
        <v>14</v>
      </c>
      <c r="J29" s="14">
        <f>'Sept 15'!X30</f>
        <v>11</v>
      </c>
      <c r="K29" s="14">
        <f>October15!W29</f>
        <v>15</v>
      </c>
      <c r="L29" s="14">
        <f>'November 15'!Y29</f>
        <v>11</v>
      </c>
      <c r="M29" s="14">
        <f>'December 15'!X29</f>
        <v>13</v>
      </c>
      <c r="N29" s="49">
        <f t="shared" si="0"/>
        <v>158</v>
      </c>
    </row>
    <row r="30" spans="1:14" ht="11" customHeight="1">
      <c r="A30" s="4" t="s">
        <v>69</v>
      </c>
      <c r="B30">
        <f>'January 16'!Y30</f>
        <v>15</v>
      </c>
      <c r="C30">
        <f>'February 16'!W30</f>
        <v>15</v>
      </c>
      <c r="D30" s="14">
        <f>'March 17'!W30</f>
        <v>13</v>
      </c>
      <c r="E30" s="14">
        <f>'April 17'!Y30</f>
        <v>12</v>
      </c>
      <c r="F30" s="14">
        <f>'May 17'!Y30</f>
        <v>15</v>
      </c>
      <c r="G30" s="14">
        <f>'June 15'!X30</f>
        <v>14</v>
      </c>
      <c r="H30" s="14">
        <f>'July 17'!Z30</f>
        <v>5</v>
      </c>
      <c r="I30" s="14">
        <f>'Aug 15'!X30</f>
        <v>9</v>
      </c>
      <c r="J30" s="14">
        <f>'Sept 15'!X31</f>
        <v>4</v>
      </c>
      <c r="K30" s="14">
        <f>October15!W30</f>
        <v>12</v>
      </c>
      <c r="L30" s="14">
        <f>'November 15'!Y30</f>
        <v>10</v>
      </c>
      <c r="M30" s="14">
        <f>'December 15'!X30</f>
        <v>13</v>
      </c>
      <c r="N30" s="49">
        <f t="shared" si="0"/>
        <v>137</v>
      </c>
    </row>
    <row r="31" spans="1:14" ht="11" customHeight="1">
      <c r="A31" s="4" t="s">
        <v>125</v>
      </c>
      <c r="B31">
        <f>'January 16'!Y31</f>
        <v>0</v>
      </c>
      <c r="C31">
        <f>'February 16'!W31</f>
        <v>1</v>
      </c>
      <c r="D31" s="14">
        <f>'March 17'!W31</f>
        <v>2</v>
      </c>
      <c r="E31" s="14">
        <f>'April 17'!Y31</f>
        <v>5</v>
      </c>
      <c r="F31" s="14">
        <f>'May 17'!Y31</f>
        <v>4</v>
      </c>
      <c r="G31" s="14">
        <f>'June 15'!X31</f>
        <v>3</v>
      </c>
      <c r="H31" s="14">
        <f>'July 17'!Z31</f>
        <v>2</v>
      </c>
      <c r="I31" s="14">
        <f>'Aug 15'!X31</f>
        <v>2</v>
      </c>
      <c r="J31" s="14">
        <f>'Sept 15'!X32</f>
        <v>0</v>
      </c>
      <c r="K31" s="14">
        <f>October15!W31</f>
        <v>3</v>
      </c>
      <c r="L31" s="14">
        <f>'November 15'!Y31</f>
        <v>6</v>
      </c>
      <c r="M31" s="14">
        <f>'December 15'!X31</f>
        <v>5</v>
      </c>
      <c r="N31" s="49">
        <f t="shared" si="0"/>
        <v>33</v>
      </c>
    </row>
    <row r="32" spans="1:14" ht="11" customHeight="1">
      <c r="A32" s="4" t="s">
        <v>102</v>
      </c>
      <c r="B32">
        <f>'January 16'!Y32</f>
        <v>0</v>
      </c>
      <c r="C32">
        <f>'February 16'!W32</f>
        <v>0</v>
      </c>
      <c r="D32" s="14">
        <f>'March 17'!W32</f>
        <v>0</v>
      </c>
      <c r="E32" s="14">
        <f>'April 17'!Y32</f>
        <v>0</v>
      </c>
      <c r="F32" s="14">
        <f>'May 17'!Y32</f>
        <v>1</v>
      </c>
      <c r="G32" s="14">
        <f>'June 15'!X32</f>
        <v>1</v>
      </c>
      <c r="H32" s="14">
        <f>'July 17'!Z32</f>
        <v>0</v>
      </c>
      <c r="I32" s="14">
        <f>'Aug 15'!X32</f>
        <v>0</v>
      </c>
      <c r="J32" s="14">
        <f>'Sept 15'!X33</f>
        <v>8</v>
      </c>
      <c r="K32" s="14">
        <f>October15!W32</f>
        <v>0</v>
      </c>
      <c r="L32" s="14">
        <f>'November 15'!Y32</f>
        <v>0</v>
      </c>
      <c r="M32" s="14">
        <f>'December 15'!X32</f>
        <v>0</v>
      </c>
      <c r="N32" s="49">
        <f t="shared" si="0"/>
        <v>10</v>
      </c>
    </row>
    <row r="33" spans="1:14" ht="11" customHeight="1">
      <c r="A33" s="4" t="s">
        <v>59</v>
      </c>
      <c r="B33">
        <f>'January 16'!Y33</f>
        <v>10</v>
      </c>
      <c r="C33">
        <f>'February 16'!W33</f>
        <v>8</v>
      </c>
      <c r="D33" s="14">
        <f>'March 17'!W33</f>
        <v>3</v>
      </c>
      <c r="E33" s="14">
        <f>'April 17'!Y33</f>
        <v>2</v>
      </c>
      <c r="F33" s="14">
        <f>'May 17'!Y33</f>
        <v>6</v>
      </c>
      <c r="G33" s="14">
        <f>'June 15'!X33</f>
        <v>4</v>
      </c>
      <c r="H33" s="14">
        <f>'July 17'!Z33</f>
        <v>3</v>
      </c>
      <c r="I33" s="14">
        <f>'Aug 15'!X33</f>
        <v>7</v>
      </c>
      <c r="J33" s="14">
        <f>'Sept 15'!X34</f>
        <v>14</v>
      </c>
      <c r="K33" s="14">
        <f>October15!W33</f>
        <v>9</v>
      </c>
      <c r="L33" s="14">
        <f>'November 15'!Y33</f>
        <v>8</v>
      </c>
      <c r="M33" s="14">
        <f>'December 15'!X33</f>
        <v>10</v>
      </c>
      <c r="N33" s="49">
        <f t="shared" si="0"/>
        <v>84</v>
      </c>
    </row>
    <row r="34" spans="1:14" ht="11" customHeight="1">
      <c r="A34" s="4" t="s">
        <v>61</v>
      </c>
      <c r="B34">
        <f>'January 16'!Y34</f>
        <v>15</v>
      </c>
      <c r="C34">
        <f>'February 16'!W34</f>
        <v>15</v>
      </c>
      <c r="D34" s="14">
        <f>'March 17'!W34</f>
        <v>13</v>
      </c>
      <c r="E34" s="14">
        <f>'April 17'!Y34</f>
        <v>12</v>
      </c>
      <c r="F34" s="14">
        <f>'May 17'!Y34</f>
        <v>16</v>
      </c>
      <c r="G34" s="14">
        <f>'June 15'!X34</f>
        <v>16</v>
      </c>
      <c r="H34" s="14">
        <f>'July 17'!Z34</f>
        <v>10</v>
      </c>
      <c r="I34" s="14">
        <f>'Aug 15'!X34</f>
        <v>11</v>
      </c>
      <c r="J34" s="14">
        <f>'Sept 15'!X35</f>
        <v>1</v>
      </c>
      <c r="K34" s="14">
        <f>October15!W34</f>
        <v>16</v>
      </c>
      <c r="L34" s="14">
        <f>'November 15'!Y34</f>
        <v>12</v>
      </c>
      <c r="M34" s="14">
        <f>'December 15'!X34</f>
        <v>13</v>
      </c>
      <c r="N34" s="49">
        <f t="shared" si="0"/>
        <v>150</v>
      </c>
    </row>
    <row r="35" spans="1:14" ht="11" customHeight="1">
      <c r="A35" s="4" t="s">
        <v>62</v>
      </c>
      <c r="B35">
        <f>'January 16'!Y35</f>
        <v>1</v>
      </c>
      <c r="C35">
        <f>'February 16'!W35</f>
        <v>4</v>
      </c>
      <c r="D35" s="14">
        <f>'March 17'!W35</f>
        <v>3</v>
      </c>
      <c r="E35" s="14">
        <f>'April 17'!Y35</f>
        <v>2</v>
      </c>
      <c r="F35" s="14">
        <f>'May 17'!Y35</f>
        <v>3</v>
      </c>
      <c r="G35" s="14">
        <f>'June 15'!X35</f>
        <v>1</v>
      </c>
      <c r="H35" s="14">
        <f>'July 17'!Z35</f>
        <v>0</v>
      </c>
      <c r="I35" s="14">
        <f>'Aug 15'!X35</f>
        <v>0</v>
      </c>
      <c r="J35" s="14">
        <f>'Sept 15'!X36</f>
        <v>0</v>
      </c>
      <c r="K35" s="14">
        <f>October15!W35</f>
        <v>0</v>
      </c>
      <c r="L35" s="14">
        <f>'November 15'!Y35</f>
        <v>0</v>
      </c>
      <c r="M35" s="14">
        <f>'December 15'!X35</f>
        <v>0</v>
      </c>
      <c r="N35" s="49">
        <f t="shared" si="0"/>
        <v>14</v>
      </c>
    </row>
    <row r="36" spans="1:14" ht="11" customHeight="1">
      <c r="A36" s="4" t="s">
        <v>63</v>
      </c>
      <c r="B36">
        <f>'January 16'!Y36</f>
        <v>0</v>
      </c>
      <c r="C36">
        <f>'February 16'!W36</f>
        <v>0</v>
      </c>
      <c r="D36" s="14">
        <f>'March 17'!W36</f>
        <v>0</v>
      </c>
      <c r="E36" s="14">
        <f>'April 17'!Y36</f>
        <v>0</v>
      </c>
      <c r="F36" s="14">
        <f>'May 17'!Y36</f>
        <v>0</v>
      </c>
      <c r="G36" s="14">
        <f>'June 15'!X36</f>
        <v>0</v>
      </c>
      <c r="H36" s="14">
        <f>'July 17'!Z36</f>
        <v>0</v>
      </c>
      <c r="I36" s="14">
        <f>'Aug 15'!X36</f>
        <v>0</v>
      </c>
      <c r="J36" s="14">
        <f>'Sept 15'!X36</f>
        <v>0</v>
      </c>
      <c r="K36" s="14">
        <f>October15!W36</f>
        <v>0</v>
      </c>
      <c r="L36" s="14">
        <f>'November 15'!Y36</f>
        <v>1</v>
      </c>
      <c r="M36" s="14">
        <f>'December 15'!X36</f>
        <v>1</v>
      </c>
      <c r="N36" s="49">
        <f t="shared" si="0"/>
        <v>2</v>
      </c>
    </row>
    <row r="37" spans="1:14" ht="11" customHeight="1">
      <c r="A37" s="4" t="s">
        <v>108</v>
      </c>
      <c r="B37">
        <f>'January 16'!Y37</f>
        <v>0</v>
      </c>
      <c r="C37">
        <f>'February 16'!W37</f>
        <v>1</v>
      </c>
      <c r="D37" s="14">
        <f>'March 17'!W37</f>
        <v>1</v>
      </c>
      <c r="E37" s="14">
        <f>'April 17'!Y37</f>
        <v>1</v>
      </c>
      <c r="F37" s="14">
        <f>'May 17'!Y37</f>
        <v>1</v>
      </c>
      <c r="G37" s="14">
        <f>'June 15'!X37</f>
        <v>1</v>
      </c>
      <c r="H37" s="14">
        <f>'July 17'!Z37</f>
        <v>1</v>
      </c>
      <c r="I37" s="14">
        <f>'Aug 15'!X37</f>
        <v>0</v>
      </c>
      <c r="J37" s="14">
        <f>'Sept 15'!X37</f>
        <v>1</v>
      </c>
      <c r="K37" s="14">
        <f>October15!W37</f>
        <v>0</v>
      </c>
      <c r="L37" s="14">
        <f>'November 15'!Y37</f>
        <v>0</v>
      </c>
      <c r="M37" s="14">
        <f>'December 15'!X37</f>
        <v>1</v>
      </c>
      <c r="N37" s="49">
        <f t="shared" si="0"/>
        <v>8</v>
      </c>
    </row>
    <row r="38" spans="1:14" ht="11" customHeight="1">
      <c r="A38" s="4" t="s">
        <v>29</v>
      </c>
      <c r="B38">
        <f>'January 16'!Y38</f>
        <v>1</v>
      </c>
      <c r="C38">
        <f>'February 16'!W38</f>
        <v>0</v>
      </c>
      <c r="D38" s="14">
        <f>'March 17'!W38</f>
        <v>1</v>
      </c>
      <c r="E38" s="14">
        <f>'April 17'!Y38</f>
        <v>0</v>
      </c>
      <c r="F38" s="14">
        <f>'May 17'!Y38</f>
        <v>0</v>
      </c>
      <c r="G38" s="14">
        <f>'June 15'!X38</f>
        <v>0</v>
      </c>
      <c r="H38" s="14">
        <f>'July 17'!Z38</f>
        <v>0</v>
      </c>
      <c r="I38" s="14">
        <f>'Aug 15'!X38</f>
        <v>0</v>
      </c>
      <c r="J38" s="14">
        <f>'Sept 15'!X38</f>
        <v>0</v>
      </c>
      <c r="K38" s="14">
        <f>October15!W38</f>
        <v>0</v>
      </c>
      <c r="L38" s="14">
        <f>'November 15'!Y38</f>
        <v>0</v>
      </c>
      <c r="M38" s="14">
        <f>'December 15'!X38</f>
        <v>0</v>
      </c>
      <c r="N38" s="49">
        <f t="shared" si="0"/>
        <v>2</v>
      </c>
    </row>
    <row r="39" spans="1:14" ht="11" customHeight="1">
      <c r="A39" s="4" t="s">
        <v>130</v>
      </c>
      <c r="B39">
        <f>'January 16'!Y39</f>
        <v>2</v>
      </c>
      <c r="C39">
        <f>'February 16'!W39</f>
        <v>3</v>
      </c>
      <c r="D39" s="14">
        <f>'March 17'!W39</f>
        <v>3</v>
      </c>
      <c r="E39" s="14">
        <f>'April 17'!Y39</f>
        <v>3</v>
      </c>
      <c r="F39" s="14">
        <f>'May 17'!Y39</f>
        <v>9</v>
      </c>
      <c r="G39" s="14">
        <f>'June 15'!X39</f>
        <v>10</v>
      </c>
      <c r="H39" s="14">
        <f>'July 17'!Z39</f>
        <v>5</v>
      </c>
      <c r="I39" s="14">
        <f>'Aug 15'!X39</f>
        <v>3</v>
      </c>
      <c r="J39" s="14">
        <f>'Sept 15'!X39</f>
        <v>5</v>
      </c>
      <c r="K39" s="14">
        <f>October15!W39</f>
        <v>4</v>
      </c>
      <c r="L39" s="14">
        <f>'November 15'!Y39</f>
        <v>5</v>
      </c>
      <c r="M39" s="14">
        <f>'December 15'!X39</f>
        <v>4</v>
      </c>
      <c r="N39" s="49">
        <f t="shared" si="0"/>
        <v>56</v>
      </c>
    </row>
    <row r="40" spans="1:14" ht="11" customHeight="1">
      <c r="A40" s="4" t="s">
        <v>109</v>
      </c>
      <c r="B40">
        <f>'January 16'!Y40</f>
        <v>0</v>
      </c>
      <c r="C40">
        <f>'February 16'!W40</f>
        <v>0</v>
      </c>
      <c r="D40" s="14">
        <f>'March 17'!W40</f>
        <v>0</v>
      </c>
      <c r="E40" s="14">
        <f>'April 17'!Y40</f>
        <v>0</v>
      </c>
      <c r="F40" s="14">
        <f>'May 17'!Y40</f>
        <v>0</v>
      </c>
      <c r="G40" s="14">
        <f>'June 15'!X40</f>
        <v>0</v>
      </c>
      <c r="H40" s="14">
        <f>'July 17'!Z40</f>
        <v>1</v>
      </c>
      <c r="I40" s="14">
        <f>'Aug 15'!X40</f>
        <v>0</v>
      </c>
      <c r="J40" s="14">
        <f>'Sept 15'!X40</f>
        <v>0</v>
      </c>
      <c r="K40" s="14">
        <f>October15!W40</f>
        <v>0</v>
      </c>
      <c r="L40" s="14">
        <f>'November 15'!Y40</f>
        <v>0</v>
      </c>
      <c r="M40" s="14">
        <f>'December 15'!X40</f>
        <v>0</v>
      </c>
      <c r="N40" s="49">
        <f t="shared" si="0"/>
        <v>1</v>
      </c>
    </row>
    <row r="41" spans="1:14" ht="11" customHeight="1">
      <c r="A41" s="4" t="s">
        <v>45</v>
      </c>
      <c r="B41">
        <f>'January 16'!Y41</f>
        <v>1</v>
      </c>
      <c r="C41">
        <f>'February 16'!W41</f>
        <v>1</v>
      </c>
      <c r="D41" s="14">
        <f>'March 17'!W41</f>
        <v>0</v>
      </c>
      <c r="E41" s="14">
        <f>'April 17'!Y41</f>
        <v>0</v>
      </c>
      <c r="F41" s="14">
        <f>'May 17'!Y41</f>
        <v>0</v>
      </c>
      <c r="G41" s="14">
        <f>'June 15'!X41</f>
        <v>0</v>
      </c>
      <c r="H41" s="14">
        <f>'July 17'!Z41</f>
        <v>1</v>
      </c>
      <c r="I41" s="14">
        <f>'Aug 15'!X41</f>
        <v>0</v>
      </c>
      <c r="J41" s="14">
        <f>'Sept 15'!X41</f>
        <v>0</v>
      </c>
      <c r="K41" s="14">
        <f>October15!W41</f>
        <v>0</v>
      </c>
      <c r="L41" s="14">
        <f>'November 15'!Y41</f>
        <v>1</v>
      </c>
      <c r="M41" s="14">
        <f>'December 15'!X41</f>
        <v>1</v>
      </c>
      <c r="N41" s="49">
        <f t="shared" si="0"/>
        <v>5</v>
      </c>
    </row>
    <row r="42" spans="1:14" ht="11" customHeight="1">
      <c r="A42" s="4" t="s">
        <v>131</v>
      </c>
      <c r="B42">
        <f>'January 16'!Y42</f>
        <v>17</v>
      </c>
      <c r="C42">
        <f>'February 16'!W42</f>
        <v>17</v>
      </c>
      <c r="D42" s="14">
        <f>'March 17'!W42</f>
        <v>14</v>
      </c>
      <c r="E42" s="14">
        <f>'April 17'!Y42</f>
        <v>13</v>
      </c>
      <c r="F42" s="14">
        <f>'May 17'!Y42</f>
        <v>17</v>
      </c>
      <c r="G42" s="14">
        <f>'June 15'!X42</f>
        <v>12</v>
      </c>
      <c r="H42" s="14">
        <f>'July 17'!Z42</f>
        <v>10</v>
      </c>
      <c r="I42" s="14">
        <f>'Aug 15'!X42</f>
        <v>14</v>
      </c>
      <c r="J42" s="14">
        <f>'Sept 15'!X42</f>
        <v>12</v>
      </c>
      <c r="K42" s="14">
        <f>October15!W42</f>
        <v>17</v>
      </c>
      <c r="L42" s="14">
        <f>'November 15'!Y42</f>
        <v>14</v>
      </c>
      <c r="M42" s="14">
        <f>'December 15'!X42</f>
        <v>12</v>
      </c>
      <c r="N42" s="49">
        <f t="shared" si="0"/>
        <v>169</v>
      </c>
    </row>
    <row r="43" spans="1:14" ht="11" customHeight="1">
      <c r="A43" s="4" t="s">
        <v>77</v>
      </c>
      <c r="B43">
        <f>'January 16'!Y43</f>
        <v>12</v>
      </c>
      <c r="C43">
        <f>'February 16'!W43</f>
        <v>13</v>
      </c>
      <c r="D43" s="14">
        <f>'March 17'!W43</f>
        <v>10</v>
      </c>
      <c r="E43" s="14">
        <f>'April 17'!Y43</f>
        <v>10</v>
      </c>
      <c r="F43" s="14">
        <f>'May 17'!Y43</f>
        <v>14</v>
      </c>
      <c r="G43" s="14">
        <f>'June 15'!X43</f>
        <v>11</v>
      </c>
      <c r="H43" s="14">
        <f>'July 17'!Z43</f>
        <v>6</v>
      </c>
      <c r="I43" s="14">
        <f>'Aug 15'!X43</f>
        <v>11</v>
      </c>
      <c r="J43" s="14">
        <f>'Sept 15'!X43</f>
        <v>7</v>
      </c>
      <c r="K43" s="14">
        <f>October15!W43</f>
        <v>11</v>
      </c>
      <c r="L43" s="14">
        <f>'November 15'!Y43</f>
        <v>6</v>
      </c>
      <c r="M43" s="14">
        <f>'December 15'!X43</f>
        <v>9</v>
      </c>
      <c r="N43" s="49">
        <f>SUM(B43:M43)</f>
        <v>120</v>
      </c>
    </row>
    <row r="44" spans="1:14" ht="11" customHeight="1">
      <c r="A44" s="4" t="s">
        <v>46</v>
      </c>
      <c r="B44">
        <f>'January 16'!Y44</f>
        <v>0</v>
      </c>
      <c r="C44">
        <f>'February 16'!W44</f>
        <v>0</v>
      </c>
      <c r="D44" s="14">
        <f>'March 17'!W44</f>
        <v>0</v>
      </c>
      <c r="E44" s="14">
        <f>'April 17'!Y44</f>
        <v>0</v>
      </c>
      <c r="F44" s="14">
        <f>'May 17'!Y44</f>
        <v>0</v>
      </c>
      <c r="G44" s="14">
        <f>'June 15'!X44</f>
        <v>0</v>
      </c>
      <c r="H44" s="14">
        <f>'July 17'!Z44</f>
        <v>0</v>
      </c>
      <c r="I44" s="14">
        <f>'Aug 15'!X44</f>
        <v>0</v>
      </c>
      <c r="J44" s="14">
        <f>'Sept 15'!X44</f>
        <v>0</v>
      </c>
      <c r="K44" s="14">
        <f>October15!W44</f>
        <v>0</v>
      </c>
      <c r="L44" s="14">
        <f>'November 15'!Y44</f>
        <v>0</v>
      </c>
      <c r="M44" s="14">
        <f>'December 15'!X44</f>
        <v>0</v>
      </c>
      <c r="N44" s="49">
        <f t="shared" si="0"/>
        <v>0</v>
      </c>
    </row>
    <row r="45" spans="1:14" ht="11" customHeight="1">
      <c r="A45" s="17" t="s">
        <v>78</v>
      </c>
      <c r="B45">
        <f>'January 16'!Y45</f>
        <v>8</v>
      </c>
      <c r="C45">
        <f>'February 16'!W45</f>
        <v>5</v>
      </c>
      <c r="D45" s="14">
        <f>'March 17'!W45</f>
        <v>2</v>
      </c>
      <c r="E45" s="14">
        <f>'April 17'!Y45</f>
        <v>3</v>
      </c>
      <c r="F45" s="14">
        <f>'May 17'!Y45</f>
        <v>4</v>
      </c>
      <c r="G45" s="14">
        <f>'June 15'!X45</f>
        <v>5</v>
      </c>
      <c r="H45" s="14">
        <f>'July 17'!Z45</f>
        <v>0</v>
      </c>
      <c r="I45" s="14">
        <f>'Aug 15'!X45</f>
        <v>0</v>
      </c>
      <c r="J45" s="14">
        <f>'Sept 15'!X45</f>
        <v>0</v>
      </c>
      <c r="K45" s="14">
        <f>October15!W45</f>
        <v>1</v>
      </c>
      <c r="L45" s="14">
        <f>'November 15'!Y45</f>
        <v>7</v>
      </c>
      <c r="M45" s="14">
        <f>'December 15'!X45</f>
        <v>8</v>
      </c>
      <c r="N45" s="49">
        <f t="shared" si="0"/>
        <v>43</v>
      </c>
    </row>
    <row r="46" spans="1:14" ht="11" customHeight="1">
      <c r="A46" s="4" t="s">
        <v>132</v>
      </c>
      <c r="B46">
        <f>'January 16'!Y46</f>
        <v>1</v>
      </c>
      <c r="C46">
        <f>'February 16'!W46</f>
        <v>1</v>
      </c>
      <c r="D46" s="14">
        <f>'March 17'!W46</f>
        <v>2</v>
      </c>
      <c r="E46" s="14">
        <f>'April 17'!Y46</f>
        <v>1</v>
      </c>
      <c r="F46" s="14">
        <f>'May 17'!Y46</f>
        <v>3</v>
      </c>
      <c r="G46" s="14">
        <f>'June 15'!X46</f>
        <v>2</v>
      </c>
      <c r="H46" s="14">
        <f>'July 17'!Z46</f>
        <v>1</v>
      </c>
      <c r="I46" s="14">
        <f>'Aug 15'!X46</f>
        <v>2</v>
      </c>
      <c r="J46" s="14">
        <f>'Sept 15'!X46</f>
        <v>1</v>
      </c>
      <c r="K46" s="14">
        <f>October15!W46</f>
        <v>2</v>
      </c>
      <c r="L46" s="14">
        <f>'November 15'!Y46</f>
        <v>3</v>
      </c>
      <c r="M46" s="14">
        <f>'December 15'!X46</f>
        <v>1</v>
      </c>
      <c r="N46" s="49">
        <f t="shared" si="0"/>
        <v>20</v>
      </c>
    </row>
    <row r="47" spans="1:14" ht="11" customHeight="1">
      <c r="A47" s="17" t="s">
        <v>49</v>
      </c>
      <c r="B47">
        <f>'January 16'!Y47</f>
        <v>7</v>
      </c>
      <c r="C47">
        <f>'February 16'!W47</f>
        <v>5</v>
      </c>
      <c r="D47" s="14">
        <f>'March 17'!W47</f>
        <v>3</v>
      </c>
      <c r="E47" s="14">
        <f>'April 17'!Y47</f>
        <v>3</v>
      </c>
      <c r="F47" s="14">
        <f>'May 17'!Y47</f>
        <v>5</v>
      </c>
      <c r="G47" s="14">
        <f>'June 15'!X47</f>
        <v>4</v>
      </c>
      <c r="H47" s="14">
        <f>'July 17'!Z47</f>
        <v>0</v>
      </c>
      <c r="I47" s="14">
        <f>'Aug 15'!X47</f>
        <v>1</v>
      </c>
      <c r="J47" s="14">
        <f>'Sept 15'!X47</f>
        <v>3</v>
      </c>
      <c r="K47" s="14">
        <f>October15!W47</f>
        <v>0</v>
      </c>
      <c r="L47" s="14">
        <f>'November 15'!Y47</f>
        <v>4</v>
      </c>
      <c r="M47" s="14">
        <f>'December 15'!X47</f>
        <v>4</v>
      </c>
      <c r="N47" s="49">
        <f t="shared" si="0"/>
        <v>39</v>
      </c>
    </row>
    <row r="48" spans="1:14" ht="11" customHeight="1">
      <c r="A48" s="17" t="s">
        <v>47</v>
      </c>
      <c r="B48">
        <f>'January 16'!Y48</f>
        <v>0</v>
      </c>
      <c r="C48">
        <f>'February 16'!W48</f>
        <v>0</v>
      </c>
      <c r="D48" s="14">
        <f>'March 17'!W48</f>
        <v>0</v>
      </c>
      <c r="E48" s="14">
        <f>'April 17'!Y48</f>
        <v>0</v>
      </c>
      <c r="F48" s="14">
        <f>'May 17'!Y48</f>
        <v>0</v>
      </c>
      <c r="G48" s="14">
        <f>'June 15'!X48</f>
        <v>0</v>
      </c>
      <c r="H48" s="14">
        <f>'July 17'!Z48</f>
        <v>0</v>
      </c>
      <c r="I48" s="14">
        <f>'Aug 15'!X48</f>
        <v>0</v>
      </c>
      <c r="J48" s="14">
        <f>'Sept 15'!X48</f>
        <v>0</v>
      </c>
      <c r="K48" s="14">
        <f>October15!W48</f>
        <v>0</v>
      </c>
      <c r="L48" s="14">
        <f>'November 15'!Y48</f>
        <v>0</v>
      </c>
      <c r="M48" s="14">
        <f>'December 15'!X48</f>
        <v>0</v>
      </c>
      <c r="N48" s="49">
        <f t="shared" si="0"/>
        <v>0</v>
      </c>
    </row>
    <row r="49" spans="1:14" ht="11" customHeight="1">
      <c r="A49" s="4" t="s">
        <v>50</v>
      </c>
      <c r="B49">
        <f>'January 16'!Y49</f>
        <v>0</v>
      </c>
      <c r="C49">
        <f>'February 16'!W49</f>
        <v>0</v>
      </c>
      <c r="D49" s="14">
        <f>'March 17'!W49</f>
        <v>0</v>
      </c>
      <c r="E49" s="14">
        <f>'April 17'!Y49</f>
        <v>4</v>
      </c>
      <c r="F49" s="14">
        <f>'May 17'!Y49</f>
        <v>6</v>
      </c>
      <c r="G49" s="14">
        <f>'June 15'!X49</f>
        <v>5</v>
      </c>
      <c r="H49" s="14">
        <f>'July 17'!Z49</f>
        <v>4</v>
      </c>
      <c r="I49" s="14">
        <f>'Aug 15'!X49</f>
        <v>7</v>
      </c>
      <c r="J49" s="14">
        <f>'Sept 15'!X49</f>
        <v>2</v>
      </c>
      <c r="K49" s="14">
        <f>October15!W49</f>
        <v>0</v>
      </c>
      <c r="L49" s="14">
        <f>'November 15'!Y49</f>
        <v>0</v>
      </c>
      <c r="M49" s="14">
        <f>'December 15'!X49</f>
        <v>0</v>
      </c>
      <c r="N49" s="49">
        <f t="shared" si="0"/>
        <v>28</v>
      </c>
    </row>
    <row r="50" spans="1:14" ht="11" customHeight="1">
      <c r="A50" s="4" t="s">
        <v>51</v>
      </c>
      <c r="B50">
        <f>'January 16'!Y50</f>
        <v>0</v>
      </c>
      <c r="C50">
        <f>'February 16'!W50</f>
        <v>0</v>
      </c>
      <c r="D50" s="14">
        <f>'March 17'!W50</f>
        <v>0</v>
      </c>
      <c r="E50" s="14">
        <f>'April 17'!Y50</f>
        <v>0</v>
      </c>
      <c r="F50" s="14">
        <f>'May 17'!Y50</f>
        <v>3</v>
      </c>
      <c r="G50" s="14">
        <f>'June 15'!X50</f>
        <v>7</v>
      </c>
      <c r="H50" s="14">
        <f>'July 17'!Z50</f>
        <v>2</v>
      </c>
      <c r="I50" s="14">
        <f>'Aug 15'!X50</f>
        <v>0</v>
      </c>
      <c r="J50" s="14">
        <f>'Sept 15'!X50</f>
        <v>0</v>
      </c>
      <c r="K50" s="14">
        <f>October15!W50</f>
        <v>0</v>
      </c>
      <c r="L50" s="14">
        <f>'November 15'!Y50</f>
        <v>0</v>
      </c>
      <c r="M50" s="14">
        <f>'December 15'!X50</f>
        <v>0</v>
      </c>
      <c r="N50" s="49">
        <f t="shared" si="0"/>
        <v>12</v>
      </c>
    </row>
    <row r="51" spans="1:14" ht="11" customHeight="1">
      <c r="A51" s="4" t="s">
        <v>92</v>
      </c>
      <c r="B51">
        <f>'January 16'!Y51</f>
        <v>4</v>
      </c>
      <c r="C51">
        <f>'February 16'!W51</f>
        <v>2</v>
      </c>
      <c r="D51" s="14">
        <f>'March 17'!W51</f>
        <v>2</v>
      </c>
      <c r="E51" s="14">
        <f>'April 17'!Y51</f>
        <v>1</v>
      </c>
      <c r="F51" s="14">
        <f>'May 17'!Y51</f>
        <v>3</v>
      </c>
      <c r="G51" s="14">
        <f>'June 15'!X51</f>
        <v>2</v>
      </c>
      <c r="H51" s="14">
        <f>'July 17'!Z51</f>
        <v>1</v>
      </c>
      <c r="I51" s="14">
        <f>'Aug 15'!X51</f>
        <v>4</v>
      </c>
      <c r="J51" s="14">
        <f>'Sept 15'!X51</f>
        <v>6</v>
      </c>
      <c r="K51" s="14">
        <f>October15!W51</f>
        <v>7</v>
      </c>
      <c r="L51" s="14">
        <f>'November 15'!Y51</f>
        <v>3</v>
      </c>
      <c r="M51" s="14">
        <f>'December 15'!X51</f>
        <v>5</v>
      </c>
      <c r="N51" s="49">
        <f>SUM(B51:M51)</f>
        <v>40</v>
      </c>
    </row>
    <row r="52" spans="1:14" ht="11" customHeight="1">
      <c r="A52" s="4" t="s">
        <v>48</v>
      </c>
      <c r="B52">
        <f>'January 16'!Y52</f>
        <v>0</v>
      </c>
      <c r="C52">
        <f>'February 16'!W52</f>
        <v>0</v>
      </c>
      <c r="D52" s="14">
        <f>'March 17'!W52</f>
        <v>0</v>
      </c>
      <c r="E52" s="14">
        <f>'April 17'!Y52</f>
        <v>0</v>
      </c>
      <c r="F52" s="14">
        <f>'May 17'!Y52</f>
        <v>0</v>
      </c>
      <c r="G52" s="14">
        <f>'June 15'!X52</f>
        <v>0</v>
      </c>
      <c r="H52" s="14">
        <f>'July 17'!Z52</f>
        <v>0</v>
      </c>
      <c r="I52" s="14">
        <f>'Aug 15'!X52</f>
        <v>0</v>
      </c>
      <c r="J52" s="14">
        <f>'Sept 15'!X52</f>
        <v>0</v>
      </c>
      <c r="K52" s="14">
        <f>October15!W52</f>
        <v>0</v>
      </c>
      <c r="L52" s="14">
        <f>'November 15'!Y52</f>
        <v>0</v>
      </c>
      <c r="M52" s="14">
        <f>'December 15'!X52</f>
        <v>0</v>
      </c>
      <c r="N52" s="49">
        <f t="shared" si="0"/>
        <v>0</v>
      </c>
    </row>
    <row r="53" spans="1:14" ht="11" customHeight="1">
      <c r="A53" s="4" t="s">
        <v>99</v>
      </c>
      <c r="B53">
        <f>'January 16'!Y53</f>
        <v>0</v>
      </c>
      <c r="C53">
        <f>'February 16'!W53</f>
        <v>0</v>
      </c>
      <c r="D53" s="14">
        <f>'March 17'!W53</f>
        <v>0</v>
      </c>
      <c r="E53" s="14">
        <f>'April 17'!Y53</f>
        <v>0</v>
      </c>
      <c r="F53" s="14">
        <f>'May 17'!Y53</f>
        <v>0</v>
      </c>
      <c r="G53" s="14">
        <f>'June 15'!X53</f>
        <v>0</v>
      </c>
      <c r="H53" s="14">
        <f>'July 17'!Z53</f>
        <v>0</v>
      </c>
      <c r="I53" s="14">
        <f>'Aug 15'!X53</f>
        <v>0</v>
      </c>
      <c r="J53" s="14">
        <f>'Sept 15'!X53</f>
        <v>0</v>
      </c>
      <c r="K53" s="14">
        <f>October15!W53</f>
        <v>0</v>
      </c>
      <c r="L53" s="14">
        <f>'November 15'!Y53</f>
        <v>0</v>
      </c>
      <c r="M53" s="14">
        <f>'December 15'!X53</f>
        <v>0</v>
      </c>
      <c r="N53" s="49">
        <f t="shared" si="0"/>
        <v>0</v>
      </c>
    </row>
    <row r="54" spans="1:14" ht="11" customHeight="1">
      <c r="A54" s="4" t="s">
        <v>159</v>
      </c>
      <c r="B54">
        <f>'January 16'!Y54</f>
        <v>0</v>
      </c>
      <c r="C54">
        <f>'February 16'!W54</f>
        <v>0</v>
      </c>
      <c r="D54" s="14">
        <f>'March 17'!W54</f>
        <v>0</v>
      </c>
      <c r="E54" s="14">
        <f>'April 17'!Y54</f>
        <v>0</v>
      </c>
      <c r="F54" s="14">
        <f>'May 17'!Y54</f>
        <v>0</v>
      </c>
      <c r="G54" s="14">
        <f>'June 15'!X54</f>
        <v>0</v>
      </c>
      <c r="H54" s="14">
        <f>'July 17'!Z54</f>
        <v>0</v>
      </c>
      <c r="I54" s="14">
        <f>'Aug 15'!X54</f>
        <v>0</v>
      </c>
      <c r="J54" s="14">
        <f>'Sept 15'!X54</f>
        <v>1</v>
      </c>
      <c r="K54" s="14">
        <f>October15!W54</f>
        <v>0</v>
      </c>
      <c r="L54" s="14">
        <f>'November 15'!Y54</f>
        <v>0</v>
      </c>
      <c r="M54" s="14">
        <f>'December 15'!X54</f>
        <v>0</v>
      </c>
      <c r="N54" s="49">
        <f t="shared" si="0"/>
        <v>1</v>
      </c>
    </row>
    <row r="55" spans="1:14" ht="11" customHeight="1">
      <c r="A55" s="4" t="s">
        <v>93</v>
      </c>
      <c r="B55">
        <f>'January 16'!Y55</f>
        <v>15</v>
      </c>
      <c r="C55">
        <f>'February 16'!W55</f>
        <v>17</v>
      </c>
      <c r="D55" s="14">
        <f>'March 17'!W55</f>
        <v>13</v>
      </c>
      <c r="E55" s="14">
        <f>'April 17'!Y55</f>
        <v>13</v>
      </c>
      <c r="F55" s="14">
        <f>'May 17'!Y55</f>
        <v>17</v>
      </c>
      <c r="G55" s="14">
        <f>'June 15'!X55</f>
        <v>16</v>
      </c>
      <c r="H55" s="14">
        <f>'July 17'!Z55</f>
        <v>12</v>
      </c>
      <c r="I55" s="14">
        <f>'Aug 15'!X55</f>
        <v>14</v>
      </c>
      <c r="J55" s="14">
        <f>'Sept 15'!X55</f>
        <v>13</v>
      </c>
      <c r="K55" s="14">
        <f>October15!W55</f>
        <v>14</v>
      </c>
      <c r="L55" s="14">
        <f>'November 15'!Y55</f>
        <v>12</v>
      </c>
      <c r="M55" s="14">
        <f>'December 15'!X55</f>
        <v>13</v>
      </c>
      <c r="N55" s="49">
        <f t="shared" si="0"/>
        <v>169</v>
      </c>
    </row>
    <row r="56" spans="1:14" ht="11" customHeight="1">
      <c r="A56" s="4" t="s">
        <v>133</v>
      </c>
      <c r="B56" s="8">
        <f>'January 16'!Y56</f>
        <v>10</v>
      </c>
      <c r="C56" s="9">
        <f>'February 16'!W56</f>
        <v>11</v>
      </c>
      <c r="D56" s="54">
        <f>'March 17'!W56</f>
        <v>10</v>
      </c>
      <c r="E56" s="54">
        <f>'April 17'!Y56</f>
        <v>8</v>
      </c>
      <c r="F56" s="54">
        <f>'May 17'!Y56</f>
        <v>9</v>
      </c>
      <c r="G56" s="54">
        <f>'June 15'!X56</f>
        <v>6</v>
      </c>
      <c r="H56" s="54">
        <f>'July 17'!Z56</f>
        <v>10</v>
      </c>
      <c r="I56" s="54">
        <f>'Aug 15'!X56</f>
        <v>10</v>
      </c>
      <c r="J56" s="54">
        <f>'Sept 15'!X56</f>
        <v>11</v>
      </c>
      <c r="K56" s="54">
        <f>October15!W56</f>
        <v>9</v>
      </c>
      <c r="L56" s="54">
        <f>'November 15'!Y56</f>
        <v>10</v>
      </c>
      <c r="M56" s="54">
        <f>'December 15'!X56</f>
        <v>9</v>
      </c>
      <c r="N56" s="49">
        <f t="shared" si="0"/>
        <v>113</v>
      </c>
    </row>
    <row r="57" spans="1:14" ht="11" customHeight="1">
      <c r="A57" s="17" t="s">
        <v>134</v>
      </c>
      <c r="B57" s="7">
        <f>'January 16'!Y57</f>
        <v>2</v>
      </c>
      <c r="C57" s="3">
        <f>'February 16'!W57</f>
        <v>1</v>
      </c>
      <c r="D57" s="20">
        <f>'March 17'!W57</f>
        <v>2</v>
      </c>
      <c r="E57" s="20">
        <f>'April 17'!Y57</f>
        <v>2</v>
      </c>
      <c r="F57" s="20">
        <f>'May 17'!Y57</f>
        <v>2</v>
      </c>
      <c r="G57" s="20">
        <f>'June 15'!X57</f>
        <v>0</v>
      </c>
      <c r="H57" s="20">
        <f>'July 17'!Z58</f>
        <v>0</v>
      </c>
      <c r="I57" s="20">
        <f>'Aug 15'!X58</f>
        <v>0</v>
      </c>
      <c r="J57" s="20">
        <f>'Sept 15'!X57</f>
        <v>0</v>
      </c>
      <c r="K57" s="20">
        <f>October15!W57</f>
        <v>0</v>
      </c>
      <c r="L57" s="20">
        <f>'November 15'!Y57</f>
        <v>0</v>
      </c>
      <c r="M57" s="20">
        <f>'December 15'!X57</f>
        <v>1</v>
      </c>
      <c r="N57" s="50">
        <f>SUM(B57:M57)</f>
        <v>10</v>
      </c>
    </row>
    <row r="58" spans="1:14" ht="11" customHeight="1">
      <c r="A58" s="17" t="s">
        <v>135</v>
      </c>
      <c r="N58" s="49">
        <f>SUM(N2:N57)</f>
        <v>3005</v>
      </c>
    </row>
    <row r="59" spans="1:14" ht="11" customHeight="1">
      <c r="A59" s="40" t="s">
        <v>136</v>
      </c>
      <c r="B59" s="41">
        <f>'January 16'!B60</f>
        <v>37</v>
      </c>
      <c r="C59" s="41">
        <f>'February 16'!B60</f>
        <v>39</v>
      </c>
      <c r="D59" s="41">
        <f>'March 17'!B60</f>
        <v>38</v>
      </c>
      <c r="E59" s="41">
        <f>'April 17'!B60</f>
        <v>40</v>
      </c>
      <c r="F59" s="41">
        <f>'May 17'!B60</f>
        <v>39</v>
      </c>
      <c r="G59" s="41">
        <f>'June 15'!B60</f>
        <v>38</v>
      </c>
      <c r="H59" s="41">
        <f>'July 17'!B60</f>
        <v>36</v>
      </c>
      <c r="I59" s="41">
        <f>'Aug 15'!B61</f>
        <v>34</v>
      </c>
      <c r="J59" s="41">
        <f>'Sept 15'!B60</f>
        <v>38</v>
      </c>
      <c r="K59" s="41">
        <f>October15!B60</f>
        <v>34</v>
      </c>
      <c r="L59" s="41">
        <f>'November 15'!B60</f>
        <v>38</v>
      </c>
      <c r="M59" s="41">
        <f>'December 15'!B60</f>
        <v>40</v>
      </c>
      <c r="N59" s="73">
        <f>COUNTIF(N2:N57,"&gt;0.9")</f>
        <v>52</v>
      </c>
    </row>
    <row r="60" spans="1:14" ht="11" customHeight="1">
      <c r="A60" s="42" t="s">
        <v>138</v>
      </c>
      <c r="B60" s="41">
        <f>'January 16'!B61</f>
        <v>327</v>
      </c>
      <c r="C60" s="41">
        <f>'February 16'!B61</f>
        <v>301</v>
      </c>
      <c r="D60" s="41">
        <f>'March 17'!B61</f>
        <v>251</v>
      </c>
      <c r="E60" s="41">
        <f>'April 17'!B61</f>
        <v>233</v>
      </c>
      <c r="F60" s="41">
        <f>'May 17'!B61</f>
        <v>300</v>
      </c>
      <c r="G60" s="41">
        <f>'June 15'!B61</f>
        <v>257</v>
      </c>
      <c r="H60" s="41">
        <f>'July 17'!B61</f>
        <v>184</v>
      </c>
      <c r="I60" s="41">
        <f>'Aug 15'!B62</f>
        <v>222</v>
      </c>
      <c r="J60" s="41">
        <f>'Sept 15'!B61</f>
        <v>230</v>
      </c>
      <c r="K60" s="41">
        <f>October15!B61</f>
        <v>249</v>
      </c>
      <c r="L60" s="41">
        <f>'November 15'!B61</f>
        <v>250</v>
      </c>
      <c r="M60" s="41">
        <f>'December 15'!B61</f>
        <v>235</v>
      </c>
      <c r="N60" s="74">
        <f>SUM(B60:M60)</f>
        <v>3039</v>
      </c>
    </row>
    <row r="61" spans="1:14" ht="11" customHeight="1">
      <c r="A61" s="42" t="s">
        <v>121</v>
      </c>
      <c r="B61" s="41">
        <f>'January 16'!B62</f>
        <v>17.210526315789473</v>
      </c>
      <c r="C61" s="41">
        <f>'February 16'!B62</f>
        <v>17.894736842105264</v>
      </c>
      <c r="D61" s="41">
        <f>'March 17'!B62</f>
        <v>17.928571428571427</v>
      </c>
      <c r="E61" s="41">
        <f>'April 17'!B62</f>
        <v>10.130434782608695</v>
      </c>
      <c r="F61" s="41">
        <f>'May 17'!B62</f>
        <v>16.666666666666668</v>
      </c>
      <c r="G61" s="41">
        <f>'June 15'!B62</f>
        <v>15.117647058823529</v>
      </c>
      <c r="H61" s="41">
        <f>'July 17'!B62</f>
        <v>14.153846153846153</v>
      </c>
      <c r="I61" s="41">
        <f>'Aug 15'!B63</f>
        <v>14.8</v>
      </c>
      <c r="J61" s="41">
        <f>'Sept 15'!B62</f>
        <v>14.375</v>
      </c>
      <c r="K61" s="41">
        <f>October15!B62</f>
        <v>14.647058823529411</v>
      </c>
      <c r="L61" s="41">
        <f>'November 15'!B62</f>
        <v>14.705882352941176</v>
      </c>
      <c r="M61" s="41">
        <f>'December 15'!B62</f>
        <v>16.785714285714285</v>
      </c>
    </row>
    <row r="62" spans="1:14" ht="11" customHeight="1">
      <c r="A62" s="37" t="s">
        <v>98</v>
      </c>
      <c r="B62" s="38">
        <f>'January 16'!Y62</f>
        <v>18</v>
      </c>
      <c r="C62" s="38">
        <f>'February 16'!W62</f>
        <v>18</v>
      </c>
      <c r="D62" s="38">
        <f>'March 17'!W62</f>
        <v>14</v>
      </c>
      <c r="E62" s="38">
        <f>'April 17'!Y62</f>
        <v>14</v>
      </c>
      <c r="F62" s="38">
        <f>'May 17'!Y62</f>
        <v>18</v>
      </c>
      <c r="G62" s="39">
        <f>'June 15'!X62</f>
        <v>17</v>
      </c>
      <c r="H62" s="39">
        <f>'July 17'!Z62</f>
        <v>13</v>
      </c>
      <c r="I62" s="39">
        <f>'Aug 15'!X63</f>
        <v>15</v>
      </c>
      <c r="J62" s="39">
        <f>'Sept 15'!X62</f>
        <v>16</v>
      </c>
      <c r="K62" s="39">
        <f>October15!W62</f>
        <v>17</v>
      </c>
      <c r="L62" s="39">
        <f>'November 15'!Y62</f>
        <v>17</v>
      </c>
      <c r="M62" s="39">
        <f>'December 15'!X62</f>
        <v>14</v>
      </c>
      <c r="N62" s="61">
        <f>AVERAGE(B62:M62)</f>
        <v>15.916666666666666</v>
      </c>
    </row>
  </sheetData>
  <phoneticPr fontId="0" type="noConversion"/>
  <printOptions gridLines="1"/>
  <pageMargins left="0.75000000000000011" right="0.75000000000000011" top="1" bottom="1" header="0.5" footer="0.5"/>
  <pageSetup paperSize="9"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view="pageLayout" zoomScale="125" workbookViewId="0">
      <selection activeCell="A37" sqref="A37"/>
    </sheetView>
  </sheetViews>
  <sheetFormatPr baseColWidth="10" defaultRowHeight="9" x14ac:dyDescent="0"/>
  <cols>
    <col min="1" max="1" width="19.796875" customWidth="1"/>
    <col min="2" max="2" width="5.3984375" customWidth="1"/>
    <col min="3" max="26" width="4.19921875" customWidth="1"/>
    <col min="27" max="27" width="4.796875" customWidth="1"/>
  </cols>
  <sheetData>
    <row r="1" spans="1:27" ht="54">
      <c r="B1" s="43" t="s">
        <v>124</v>
      </c>
      <c r="C1" s="21" t="s">
        <v>24</v>
      </c>
      <c r="D1" s="21"/>
      <c r="E1" s="21" t="s">
        <v>12</v>
      </c>
      <c r="F1" s="21"/>
      <c r="G1" s="21" t="s">
        <v>13</v>
      </c>
      <c r="H1" s="21"/>
      <c r="I1" s="21" t="s">
        <v>14</v>
      </c>
      <c r="J1" s="21"/>
      <c r="K1" s="21" t="s">
        <v>15</v>
      </c>
      <c r="L1" s="21"/>
      <c r="M1" s="21" t="s">
        <v>16</v>
      </c>
      <c r="N1" s="21"/>
      <c r="O1" s="21" t="s">
        <v>17</v>
      </c>
      <c r="P1" s="21"/>
      <c r="Q1" s="21" t="s">
        <v>25</v>
      </c>
      <c r="R1" s="21"/>
      <c r="S1" s="21" t="s">
        <v>26</v>
      </c>
      <c r="T1" s="21"/>
      <c r="U1" s="21" t="s">
        <v>27</v>
      </c>
      <c r="V1" s="21"/>
      <c r="W1" s="21" t="s">
        <v>84</v>
      </c>
      <c r="X1" s="21"/>
      <c r="Y1" s="21" t="s">
        <v>85</v>
      </c>
      <c r="Z1" s="21"/>
      <c r="AA1" s="43" t="s">
        <v>10</v>
      </c>
    </row>
    <row r="2" spans="1:27" ht="11" customHeight="1">
      <c r="A2" s="46" t="s">
        <v>112</v>
      </c>
      <c r="B2" s="45"/>
      <c r="C2" s="45" t="s">
        <v>8</v>
      </c>
      <c r="D2" s="45" t="s">
        <v>9</v>
      </c>
      <c r="E2" s="45" t="s">
        <v>8</v>
      </c>
      <c r="F2" s="45" t="s">
        <v>9</v>
      </c>
      <c r="G2" s="45" t="s">
        <v>8</v>
      </c>
      <c r="H2" s="45" t="s">
        <v>9</v>
      </c>
      <c r="I2" s="45" t="s">
        <v>8</v>
      </c>
      <c r="J2" s="45" t="s">
        <v>9</v>
      </c>
      <c r="K2" s="45" t="s">
        <v>8</v>
      </c>
      <c r="L2" s="45" t="s">
        <v>9</v>
      </c>
      <c r="M2" s="45" t="s">
        <v>8</v>
      </c>
      <c r="N2" s="45" t="s">
        <v>9</v>
      </c>
      <c r="O2" s="45" t="s">
        <v>8</v>
      </c>
      <c r="P2" s="45" t="s">
        <v>9</v>
      </c>
      <c r="Q2" s="45" t="s">
        <v>8</v>
      </c>
      <c r="R2" s="45" t="s">
        <v>9</v>
      </c>
      <c r="S2" s="45" t="s">
        <v>8</v>
      </c>
      <c r="T2" s="45" t="s">
        <v>9</v>
      </c>
      <c r="U2" s="45" t="s">
        <v>8</v>
      </c>
      <c r="V2" s="45" t="s">
        <v>9</v>
      </c>
      <c r="W2" s="45" t="s">
        <v>8</v>
      </c>
      <c r="X2" s="45" t="s">
        <v>9</v>
      </c>
      <c r="Y2" s="45" t="s">
        <v>8</v>
      </c>
      <c r="Z2" s="45" t="s">
        <v>9</v>
      </c>
      <c r="AA2" s="45"/>
    </row>
    <row r="3" spans="1:27" ht="11" customHeight="1">
      <c r="A3" t="s">
        <v>123</v>
      </c>
      <c r="B3">
        <f>Summary!N41</f>
        <v>5</v>
      </c>
      <c r="C3">
        <f>'January 16'!Z41</f>
        <v>25</v>
      </c>
      <c r="D3">
        <f>'January 16'!AA41</f>
        <v>0</v>
      </c>
      <c r="E3">
        <f>'February 16'!X41</f>
        <v>12</v>
      </c>
      <c r="F3">
        <f>'February 16'!Y41</f>
        <v>12</v>
      </c>
      <c r="G3">
        <f>'March 17'!X41</f>
        <v>0</v>
      </c>
      <c r="H3">
        <f>'March 17'!Y41</f>
        <v>0</v>
      </c>
      <c r="I3">
        <f>'April 17'!Z41</f>
        <v>0</v>
      </c>
      <c r="J3">
        <f>'April 17'!AA41</f>
        <v>0</v>
      </c>
      <c r="K3">
        <f>'May 17'!Z41</f>
        <v>0</v>
      </c>
      <c r="L3">
        <f>'May 17'!AA41</f>
        <v>0</v>
      </c>
      <c r="M3">
        <f>'June 15'!Y41</f>
        <v>0</v>
      </c>
      <c r="N3">
        <f>'June 15'!Z41</f>
        <v>0</v>
      </c>
      <c r="O3">
        <f>'July 17'!AA41</f>
        <v>8</v>
      </c>
      <c r="P3">
        <f>'July 17'!AB41</f>
        <v>8</v>
      </c>
      <c r="Q3">
        <f>'Aug 15'!Y41</f>
        <v>0</v>
      </c>
      <c r="R3">
        <f>'Aug 15'!Z41</f>
        <v>0</v>
      </c>
      <c r="S3">
        <f>'Sept 15'!Y41</f>
        <v>0</v>
      </c>
      <c r="T3">
        <f>'Sept 15'!Z41</f>
        <v>0</v>
      </c>
      <c r="U3">
        <f>October15!X41</f>
        <v>0</v>
      </c>
      <c r="V3">
        <f>October15!Y41</f>
        <v>0</v>
      </c>
      <c r="W3">
        <f>'November 15'!Z41</f>
        <v>1</v>
      </c>
      <c r="X3">
        <f>'November 15'!AA41</f>
        <v>1</v>
      </c>
      <c r="Y3">
        <f>'December 15'!Y41</f>
        <v>1</v>
      </c>
      <c r="Z3">
        <f>'December 15'!Z41</f>
        <v>1</v>
      </c>
      <c r="AA3" s="44">
        <f>STDEV(C3:Z3)</f>
        <v>6.067106609306915</v>
      </c>
    </row>
    <row r="4" spans="1:27" ht="11" customHeight="1">
      <c r="AA4" s="44" t="s">
        <v>70</v>
      </c>
    </row>
    <row r="5" spans="1:27" ht="11" customHeight="1">
      <c r="A5" t="s">
        <v>87</v>
      </c>
      <c r="B5">
        <f>Summary!N5</f>
        <v>4</v>
      </c>
      <c r="C5">
        <f>'January 16'!Z5</f>
        <v>0</v>
      </c>
      <c r="D5">
        <f>'January 16'!AA5</f>
        <v>0</v>
      </c>
      <c r="E5">
        <f>'February 16'!X5</f>
        <v>0</v>
      </c>
      <c r="F5">
        <f>'February 16'!Y5</f>
        <v>0</v>
      </c>
      <c r="G5">
        <f>'March 17'!X5</f>
        <v>2</v>
      </c>
      <c r="H5" t="e">
        <f>'March 17'!#REF!+'March 17'!Y5</f>
        <v>#REF!</v>
      </c>
      <c r="I5">
        <f>'April 17'!Z5</f>
        <v>0</v>
      </c>
      <c r="J5">
        <f>'April 17'!AA5</f>
        <v>0</v>
      </c>
      <c r="K5">
        <f>'May 17'!Z5</f>
        <v>0</v>
      </c>
      <c r="L5">
        <f>'May 17'!AA5</f>
        <v>0</v>
      </c>
      <c r="M5">
        <f>'June 15'!Y5</f>
        <v>0</v>
      </c>
      <c r="N5">
        <f>'June 15'!Z5</f>
        <v>0</v>
      </c>
      <c r="O5">
        <f>'July 17'!AA5</f>
        <v>0</v>
      </c>
      <c r="P5">
        <f>'July 17'!AB5</f>
        <v>0</v>
      </c>
      <c r="Q5">
        <f>'Aug 15'!Y5</f>
        <v>2</v>
      </c>
      <c r="R5">
        <f>'Aug 15'!Z5</f>
        <v>2</v>
      </c>
      <c r="S5">
        <f>'Sept 15'!Y5</f>
        <v>5</v>
      </c>
      <c r="T5">
        <f>'Sept 15'!Z5</f>
        <v>2</v>
      </c>
      <c r="U5">
        <f>October15!X5</f>
        <v>0</v>
      </c>
      <c r="V5">
        <f>October15!Y5</f>
        <v>0</v>
      </c>
      <c r="W5">
        <f>'November 15'!Z5</f>
        <v>0</v>
      </c>
      <c r="X5">
        <f>'November 15'!AA5</f>
        <v>0</v>
      </c>
      <c r="Y5">
        <f>'December 15'!Y5</f>
        <v>0</v>
      </c>
      <c r="Z5">
        <f>'December 15'!Z5</f>
        <v>0</v>
      </c>
      <c r="AA5" s="44" t="e">
        <f t="shared" ref="AA5:AA29" si="0">STDEV(C5:Z5)</f>
        <v>#REF!</v>
      </c>
    </row>
    <row r="6" spans="1:27" ht="11" customHeight="1">
      <c r="AA6" s="44" t="s">
        <v>70</v>
      </c>
    </row>
    <row r="7" spans="1:27" ht="11" customHeight="1">
      <c r="A7" t="s">
        <v>142</v>
      </c>
      <c r="B7">
        <f>Summary!N3</f>
        <v>178</v>
      </c>
      <c r="C7">
        <f>'January 16'!Z3</f>
        <v>8</v>
      </c>
      <c r="D7">
        <f>'January 16'!AA3</f>
        <v>1</v>
      </c>
      <c r="E7">
        <f>'February 16'!X3</f>
        <v>5</v>
      </c>
      <c r="F7">
        <f>'February 16'!Y3</f>
        <v>1</v>
      </c>
      <c r="G7">
        <f>'March 17'!X3</f>
        <v>4</v>
      </c>
      <c r="H7">
        <f>'March 17'!Y3</f>
        <v>1</v>
      </c>
      <c r="I7">
        <f>'April 17'!Z3</f>
        <v>4</v>
      </c>
      <c r="J7">
        <f>'April 17'!AA3</f>
        <v>2</v>
      </c>
      <c r="K7">
        <f>'May 17'!Z3</f>
        <v>5</v>
      </c>
      <c r="L7">
        <f>'May 17'!AA3</f>
        <v>1</v>
      </c>
      <c r="M7">
        <f>'June 15'!Y3</f>
        <v>6</v>
      </c>
      <c r="N7">
        <f>'June 15'!Z3</f>
        <v>1</v>
      </c>
      <c r="O7">
        <f>'July 17'!AA3</f>
        <v>5</v>
      </c>
      <c r="P7">
        <f>'July 17'!AB3</f>
        <v>1</v>
      </c>
      <c r="Q7">
        <f>'Aug 15'!Y3</f>
        <v>4</v>
      </c>
      <c r="R7">
        <f>'Aug 15'!Z3</f>
        <v>1</v>
      </c>
      <c r="S7">
        <f>'Sept 15'!Y3</f>
        <v>4</v>
      </c>
      <c r="T7">
        <f>'Sept 15'!Z3</f>
        <v>1</v>
      </c>
      <c r="U7">
        <f>October15!X3</f>
        <v>5</v>
      </c>
      <c r="V7">
        <f>October15!Y3</f>
        <v>1</v>
      </c>
      <c r="W7">
        <f>'November 15'!Z3</f>
        <v>6</v>
      </c>
      <c r="X7">
        <f>'November 15'!AA3</f>
        <v>1</v>
      </c>
      <c r="Y7">
        <f>'December 15'!Y3</f>
        <v>10</v>
      </c>
      <c r="Z7">
        <f>'December 15'!Z3</f>
        <v>1</v>
      </c>
      <c r="AA7" s="44">
        <f t="shared" si="0"/>
        <v>2.5956345737756901</v>
      </c>
    </row>
    <row r="8" spans="1:27" ht="11" customHeight="1">
      <c r="AA8" s="44" t="s">
        <v>143</v>
      </c>
    </row>
    <row r="9" spans="1:27" ht="11" customHeight="1">
      <c r="A9" s="47" t="s">
        <v>145</v>
      </c>
      <c r="B9">
        <f>Summary!N28</f>
        <v>30</v>
      </c>
      <c r="C9">
        <f>'January 16'!Z28</f>
        <v>2</v>
      </c>
      <c r="D9">
        <f>'January 16'!AA28</f>
        <v>0</v>
      </c>
      <c r="E9">
        <f>'February 16'!X28</f>
        <v>6</v>
      </c>
      <c r="F9">
        <f>'February 16'!Y28</f>
        <v>6</v>
      </c>
      <c r="G9">
        <f>'March 17'!X28</f>
        <v>0</v>
      </c>
      <c r="H9">
        <f>'March 17'!Y28</f>
        <v>0</v>
      </c>
      <c r="I9">
        <f>'April 17'!Z28</f>
        <v>0</v>
      </c>
      <c r="J9">
        <f>'April 17'!AA28</f>
        <v>0</v>
      </c>
      <c r="K9">
        <f>'May 17'!Z28</f>
        <v>40</v>
      </c>
      <c r="L9">
        <f>'May 17'!AA28</f>
        <v>4</v>
      </c>
      <c r="M9">
        <f>'June 15'!Y28</f>
        <v>10</v>
      </c>
      <c r="N9">
        <f>'June 15'!Z28</f>
        <v>2</v>
      </c>
      <c r="O9">
        <f>'July 17'!AA28</f>
        <v>12</v>
      </c>
      <c r="P9">
        <f>'July 17'!AB28</f>
        <v>0</v>
      </c>
      <c r="Q9">
        <f>'Aug 15'!Y28</f>
        <v>10</v>
      </c>
      <c r="R9">
        <f>'Aug 15'!Z28</f>
        <v>3</v>
      </c>
      <c r="S9">
        <f>'Sept 15'!Y28</f>
        <v>20</v>
      </c>
      <c r="T9">
        <f>'Sept 15'!Z28</f>
        <v>6</v>
      </c>
      <c r="U9">
        <f>October15!X28</f>
        <v>0</v>
      </c>
      <c r="V9">
        <f>October15!Y28</f>
        <v>0</v>
      </c>
      <c r="W9">
        <f>'November 15'!Z28</f>
        <v>0</v>
      </c>
      <c r="X9">
        <f>'November 15'!AA28</f>
        <v>0</v>
      </c>
      <c r="Y9">
        <f>'December 15'!Y28</f>
        <v>0</v>
      </c>
      <c r="Z9">
        <f>'December 15'!Z28</f>
        <v>0</v>
      </c>
      <c r="AA9" s="44">
        <f t="shared" si="0"/>
        <v>9.0288386593311039</v>
      </c>
    </row>
    <row r="10" spans="1:27" ht="11" customHeight="1">
      <c r="AA10" s="44" t="s">
        <v>70</v>
      </c>
    </row>
    <row r="11" spans="1:27" ht="11" customHeight="1">
      <c r="A11" t="s">
        <v>144</v>
      </c>
      <c r="B11">
        <f>Summary!N20</f>
        <v>88</v>
      </c>
      <c r="C11">
        <f>'January 16'!Z20</f>
        <v>12</v>
      </c>
      <c r="D11">
        <f>'January 16'!AA20</f>
        <v>0</v>
      </c>
      <c r="E11">
        <f>'February 16'!X20</f>
        <v>50</v>
      </c>
      <c r="F11">
        <f>'February 16'!Y20</f>
        <v>1</v>
      </c>
      <c r="G11">
        <f>'March 17'!X20</f>
        <v>12</v>
      </c>
      <c r="H11">
        <f>'March 17'!Y20</f>
        <v>1</v>
      </c>
      <c r="I11">
        <f>'April 17'!Z20</f>
        <v>6</v>
      </c>
      <c r="J11">
        <f>'April 17'!AA20</f>
        <v>1</v>
      </c>
      <c r="K11">
        <f>'May 17'!Z20</f>
        <v>5</v>
      </c>
      <c r="L11">
        <f>'May 17'!AA20</f>
        <v>1</v>
      </c>
      <c r="M11">
        <f>'June 15'!Y20</f>
        <v>8</v>
      </c>
      <c r="N11">
        <f>'June 15'!Z20</f>
        <v>1</v>
      </c>
      <c r="O11">
        <f>'July 17'!AA20</f>
        <v>10</v>
      </c>
      <c r="P11">
        <f>'July 17'!AB20</f>
        <v>1</v>
      </c>
      <c r="Q11">
        <f>'Aug 15'!Y20</f>
        <v>6</v>
      </c>
      <c r="R11">
        <f>'Aug 15'!Z20</f>
        <v>4</v>
      </c>
      <c r="S11">
        <f>'Sept 15'!Y20</f>
        <v>6</v>
      </c>
      <c r="T11">
        <f>'Sept 15'!Z20</f>
        <v>2</v>
      </c>
      <c r="U11">
        <f>October15!X20</f>
        <v>10</v>
      </c>
      <c r="V11">
        <f>October15!Y20</f>
        <v>2</v>
      </c>
      <c r="W11">
        <f>'November 15'!Z20</f>
        <v>6</v>
      </c>
      <c r="X11">
        <f>'November 15'!AA20</f>
        <v>1</v>
      </c>
      <c r="Y11">
        <f>'December 15'!Y20</f>
        <v>6</v>
      </c>
      <c r="Z11">
        <f>'December 15'!Z20</f>
        <v>2</v>
      </c>
      <c r="AA11" s="44">
        <f t="shared" si="0"/>
        <v>10.008329864001619</v>
      </c>
    </row>
    <row r="12" spans="1:27" ht="11" customHeight="1">
      <c r="AA12" s="44" t="s">
        <v>70</v>
      </c>
    </row>
    <row r="13" spans="1:27" ht="11" customHeight="1">
      <c r="A13" s="13" t="s">
        <v>118</v>
      </c>
      <c r="AA13" s="44" t="s">
        <v>70</v>
      </c>
    </row>
    <row r="14" spans="1:27" ht="11" customHeight="1">
      <c r="A14" s="47" t="s">
        <v>146</v>
      </c>
      <c r="B14">
        <f>Summary!N44</f>
        <v>0</v>
      </c>
      <c r="C14">
        <f>'January 16'!Z44</f>
        <v>0</v>
      </c>
      <c r="D14">
        <f>'January 16'!AA44</f>
        <v>0</v>
      </c>
      <c r="E14">
        <f>'February 16'!X44</f>
        <v>0</v>
      </c>
      <c r="F14">
        <f>'February 16'!Y44</f>
        <v>0</v>
      </c>
      <c r="G14">
        <f>'March 17'!X44</f>
        <v>0</v>
      </c>
      <c r="H14">
        <f>'March 17'!Y44</f>
        <v>0</v>
      </c>
      <c r="I14">
        <f>'April 17'!Z44</f>
        <v>0</v>
      </c>
      <c r="J14">
        <f>'April 17'!AA44</f>
        <v>0</v>
      </c>
      <c r="K14">
        <f>'May 17'!Z44</f>
        <v>0</v>
      </c>
      <c r="L14">
        <f>'May 17'!AA44</f>
        <v>0</v>
      </c>
      <c r="M14">
        <f>'June 15'!Y44</f>
        <v>0</v>
      </c>
      <c r="N14">
        <f>'June 15'!Z44</f>
        <v>0</v>
      </c>
      <c r="O14" s="14">
        <f>'July 17'!Z44</f>
        <v>0</v>
      </c>
      <c r="P14">
        <f>'July 17'!AB44</f>
        <v>0</v>
      </c>
      <c r="Q14">
        <f>'Aug 15'!Y44</f>
        <v>0</v>
      </c>
      <c r="R14">
        <f>'Aug 15'!Z44</f>
        <v>0</v>
      </c>
      <c r="S14">
        <f>'Sept 15'!Y434+'Sept 15'!Z44</f>
        <v>0</v>
      </c>
      <c r="T14">
        <f>'Sept 15'!Z44</f>
        <v>0</v>
      </c>
      <c r="U14">
        <f>October15!X44</f>
        <v>0</v>
      </c>
      <c r="V14">
        <f>October15!Y44</f>
        <v>0</v>
      </c>
      <c r="W14">
        <f>'November 15'!Z44</f>
        <v>0</v>
      </c>
      <c r="X14">
        <f>'November 15'!AA44</f>
        <v>0</v>
      </c>
      <c r="Y14">
        <f>'December 15'!Y44</f>
        <v>0</v>
      </c>
      <c r="Z14">
        <f>'December 15'!Z44</f>
        <v>0</v>
      </c>
      <c r="AA14" s="44">
        <f t="shared" si="0"/>
        <v>0</v>
      </c>
    </row>
    <row r="15" spans="1:27" ht="11" customHeight="1">
      <c r="AA15" s="44" t="s">
        <v>143</v>
      </c>
    </row>
    <row r="16" spans="1:27" ht="11" customHeight="1">
      <c r="A16" s="47" t="s">
        <v>79</v>
      </c>
      <c r="B16">
        <f>Summary!N46</f>
        <v>20</v>
      </c>
      <c r="C16">
        <f>'January 16'!Z46</f>
        <v>1</v>
      </c>
      <c r="D16">
        <f>'January 16'!AA46</f>
        <v>0</v>
      </c>
      <c r="E16">
        <f>'February 16'!X46</f>
        <v>1</v>
      </c>
      <c r="F16">
        <f>'February 16'!Y46</f>
        <v>1</v>
      </c>
      <c r="G16">
        <f>'March 17'!X46</f>
        <v>1</v>
      </c>
      <c r="H16">
        <f>'March 17'!Y46</f>
        <v>1</v>
      </c>
      <c r="I16">
        <f>'April 17'!Z46</f>
        <v>1</v>
      </c>
      <c r="J16">
        <f>'April 17'!AA46</f>
        <v>1</v>
      </c>
      <c r="K16">
        <f>'May 17'!Z46</f>
        <v>1</v>
      </c>
      <c r="L16">
        <f>'May 17'!AA46</f>
        <v>1</v>
      </c>
      <c r="M16">
        <f>'June 15'!Y46</f>
        <v>1</v>
      </c>
      <c r="N16">
        <f>'June 15'!Z46</f>
        <v>1</v>
      </c>
      <c r="O16">
        <f>'July 17'!AA46</f>
        <v>1</v>
      </c>
      <c r="P16">
        <f>'July 17'!AB46</f>
        <v>1</v>
      </c>
      <c r="Q16">
        <f>'Aug 15'!Y46</f>
        <v>1</v>
      </c>
      <c r="R16">
        <f>'Aug 15'!Z46</f>
        <v>1</v>
      </c>
      <c r="S16">
        <f>'Sept 15'!Y46</f>
        <v>1</v>
      </c>
      <c r="T16">
        <f>'Sept 15'!Z46</f>
        <v>1</v>
      </c>
      <c r="U16">
        <f>October15!X46</f>
        <v>1</v>
      </c>
      <c r="V16">
        <f>October15!Y46</f>
        <v>1</v>
      </c>
      <c r="W16">
        <f>'November 15'!Z46</f>
        <v>1</v>
      </c>
      <c r="X16">
        <f>'November 15'!AA46</f>
        <v>1</v>
      </c>
      <c r="Y16">
        <f>'December 15'!Y46</f>
        <v>1</v>
      </c>
      <c r="Z16">
        <f>'December 15'!Z46</f>
        <v>1</v>
      </c>
      <c r="AA16" s="44">
        <f t="shared" si="0"/>
        <v>0.20412414523193137</v>
      </c>
    </row>
    <row r="17" spans="1:27" ht="11" customHeight="1">
      <c r="AA17" s="44" t="s">
        <v>143</v>
      </c>
    </row>
    <row r="18" spans="1:27" ht="11" customHeight="1">
      <c r="A18" s="47" t="s">
        <v>80</v>
      </c>
      <c r="B18">
        <f>Summary!N56</f>
        <v>113</v>
      </c>
      <c r="C18">
        <f>'January 16'!Z56</f>
        <v>5</v>
      </c>
      <c r="D18">
        <f>'January 16'!AA56</f>
        <v>0</v>
      </c>
      <c r="E18">
        <f>'February 16'!X56</f>
        <v>5</v>
      </c>
      <c r="F18">
        <f>'February 16'!Y56</f>
        <v>1</v>
      </c>
      <c r="G18">
        <f>'March 17'!X56</f>
        <v>5</v>
      </c>
      <c r="H18">
        <f>'March 17'!Y56</f>
        <v>1</v>
      </c>
      <c r="I18">
        <f>'April 17'!Z56</f>
        <v>2</v>
      </c>
      <c r="J18">
        <f>'April 17'!AA56</f>
        <v>1</v>
      </c>
      <c r="K18">
        <f>'May 17'!Z56</f>
        <v>3</v>
      </c>
      <c r="L18">
        <f>'May 17'!AA56</f>
        <v>1</v>
      </c>
      <c r="M18">
        <f>'June 15'!Y56</f>
        <v>2</v>
      </c>
      <c r="N18">
        <f>'June 15'!Z56</f>
        <v>1</v>
      </c>
      <c r="O18">
        <f>'July 17'!AA56</f>
        <v>4</v>
      </c>
      <c r="P18">
        <f>'July 17'!AB56</f>
        <v>1</v>
      </c>
      <c r="Q18" s="14">
        <f>'Aug 15'!X56</f>
        <v>10</v>
      </c>
      <c r="R18">
        <f>'Aug 15'!Z56</f>
        <v>1</v>
      </c>
      <c r="S18">
        <f>'Sept 15'!Y56</f>
        <v>2</v>
      </c>
      <c r="T18">
        <f>'Sept 15'!Z56</f>
        <v>1</v>
      </c>
      <c r="U18">
        <f>October15!X56</f>
        <v>2</v>
      </c>
      <c r="V18">
        <f>October15!Y56</f>
        <v>1</v>
      </c>
      <c r="W18">
        <f>'November 15'!Z56</f>
        <v>3</v>
      </c>
      <c r="X18">
        <f>'November 15'!AA56</f>
        <v>1</v>
      </c>
      <c r="Y18">
        <f>'December 15'!Y56</f>
        <v>4</v>
      </c>
      <c r="Z18">
        <f>'December 15'!Z56</f>
        <v>1</v>
      </c>
      <c r="AA18" s="44">
        <f t="shared" si="0"/>
        <v>2.2050666295102537</v>
      </c>
    </row>
    <row r="19" spans="1:27" ht="11" customHeight="1">
      <c r="AA19" s="44" t="s">
        <v>116</v>
      </c>
    </row>
    <row r="20" spans="1:27" ht="11" customHeight="1">
      <c r="A20" s="13" t="s">
        <v>119</v>
      </c>
      <c r="AA20" s="44" t="s">
        <v>70</v>
      </c>
    </row>
    <row r="21" spans="1:27" ht="11" customHeight="1">
      <c r="A21" t="s">
        <v>96</v>
      </c>
      <c r="B21">
        <f>Summary!N16</f>
        <v>1</v>
      </c>
      <c r="C21">
        <f>'January 16'!Z16</f>
        <v>0</v>
      </c>
      <c r="D21">
        <f>'January 16'!AA16</f>
        <v>0</v>
      </c>
      <c r="E21">
        <f>'February 16'!X16</f>
        <v>0</v>
      </c>
      <c r="F21">
        <f>'February 16'!Y16</f>
        <v>0</v>
      </c>
      <c r="G21">
        <f>'March 17'!X16</f>
        <v>0</v>
      </c>
      <c r="H21">
        <f>'March 17'!Y16</f>
        <v>0</v>
      </c>
      <c r="I21">
        <f>'April 17'!Z16</f>
        <v>1</v>
      </c>
      <c r="J21">
        <f>'April 17'!AA16</f>
        <v>1</v>
      </c>
      <c r="K21">
        <f>'May 17'!Z16</f>
        <v>0</v>
      </c>
      <c r="L21">
        <f>'May 17'!AA16</f>
        <v>0</v>
      </c>
      <c r="M21">
        <f>'June 15'!Y16</f>
        <v>0</v>
      </c>
      <c r="N21">
        <f>'June 15'!Z16</f>
        <v>0</v>
      </c>
      <c r="O21">
        <f>'July 17'!AA16</f>
        <v>0</v>
      </c>
      <c r="P21">
        <f>'July 17'!AB16</f>
        <v>0</v>
      </c>
      <c r="Q21">
        <f>'Aug 15'!Y16</f>
        <v>0</v>
      </c>
      <c r="R21">
        <f>'Aug 15'!Z16</f>
        <v>0</v>
      </c>
      <c r="S21">
        <f>'Sept 15'!Y16</f>
        <v>0</v>
      </c>
      <c r="T21">
        <f>'Sept 15'!Z16</f>
        <v>0</v>
      </c>
      <c r="U21">
        <f>October15!X16</f>
        <v>0</v>
      </c>
      <c r="V21">
        <f>October15!Y16</f>
        <v>0</v>
      </c>
      <c r="W21">
        <f>'November 15'!Z16</f>
        <v>0</v>
      </c>
      <c r="X21">
        <f>'November 15'!AA16</f>
        <v>0</v>
      </c>
      <c r="Y21">
        <f>'December 15'!Y16</f>
        <v>0</v>
      </c>
      <c r="Z21">
        <f>'December 15'!Z16</f>
        <v>0</v>
      </c>
      <c r="AA21" s="44">
        <f t="shared" si="0"/>
        <v>0.28232985128663995</v>
      </c>
    </row>
    <row r="22" spans="1:27" ht="11" customHeight="1">
      <c r="AA22" s="44" t="s">
        <v>70</v>
      </c>
    </row>
    <row r="23" spans="1:27" ht="11" customHeight="1">
      <c r="A23" t="s">
        <v>81</v>
      </c>
      <c r="B23">
        <f>Summary!N22</f>
        <v>67</v>
      </c>
      <c r="C23">
        <f>'January 16'!Z22</f>
        <v>2</v>
      </c>
      <c r="D23">
        <f>'January 16'!AA22</f>
        <v>0</v>
      </c>
      <c r="E23">
        <f>'February 16'!X22</f>
        <v>2</v>
      </c>
      <c r="F23">
        <f>'February 16'!Y22</f>
        <v>1</v>
      </c>
      <c r="G23">
        <f>'March 17'!X22</f>
        <v>2</v>
      </c>
      <c r="H23">
        <f>'March 17'!Y22</f>
        <v>1</v>
      </c>
      <c r="I23">
        <f>'April 17'!Z21</f>
        <v>7</v>
      </c>
      <c r="J23">
        <f>'April 17'!AA22</f>
        <v>1</v>
      </c>
      <c r="K23">
        <f>'May 17'!Z22</f>
        <v>2</v>
      </c>
      <c r="L23">
        <f>'May 17'!AA22</f>
        <v>1</v>
      </c>
      <c r="M23">
        <f>'June 15'!Y22</f>
        <v>2</v>
      </c>
      <c r="N23">
        <f>'June 15'!Z22</f>
        <v>1</v>
      </c>
      <c r="O23">
        <f>'July 17'!AA22</f>
        <v>2</v>
      </c>
      <c r="P23">
        <f>'July 17'!AB22</f>
        <v>1</v>
      </c>
      <c r="Q23">
        <f>'Aug 15'!Y22</f>
        <v>1</v>
      </c>
      <c r="R23">
        <f>'Aug 15'!Z22</f>
        <v>1</v>
      </c>
      <c r="S23">
        <f>'Sept 15'!Y22</f>
        <v>2</v>
      </c>
      <c r="T23">
        <f>'Sept 15'!Z22</f>
        <v>1</v>
      </c>
      <c r="U23">
        <f>October15!X22</f>
        <v>1</v>
      </c>
      <c r="V23">
        <f>October15!Y22</f>
        <v>1</v>
      </c>
      <c r="W23">
        <f>'November 15'!Z22</f>
        <v>1</v>
      </c>
      <c r="X23">
        <f>'November 15'!AA22</f>
        <v>1</v>
      </c>
      <c r="Y23">
        <f>'December 15'!Y22</f>
        <v>2</v>
      </c>
      <c r="Z23">
        <f>'December 15'!Z22</f>
        <v>1</v>
      </c>
      <c r="AA23" s="44">
        <f t="shared" si="0"/>
        <v>1.2846642825425558</v>
      </c>
    </row>
    <row r="24" spans="1:27" ht="11" customHeight="1">
      <c r="AA24" s="44" t="s">
        <v>117</v>
      </c>
    </row>
    <row r="25" spans="1:27" ht="11" customHeight="1">
      <c r="A25" t="s">
        <v>82</v>
      </c>
      <c r="B25">
        <f>Summary!N24</f>
        <v>39</v>
      </c>
      <c r="C25">
        <f>'January 16'!Z24</f>
        <v>6</v>
      </c>
      <c r="D25">
        <f>'January 16'!AA24</f>
        <v>0</v>
      </c>
      <c r="E25">
        <f>'February 16'!X24</f>
        <v>6</v>
      </c>
      <c r="F25">
        <f>'February 16'!Y24</f>
        <v>2</v>
      </c>
      <c r="G25">
        <f>'March 17'!X24</f>
        <v>3</v>
      </c>
      <c r="H25">
        <f>'March 17'!Y24</f>
        <v>1</v>
      </c>
      <c r="I25">
        <f>'April 17'!Z24</f>
        <v>3</v>
      </c>
      <c r="J25">
        <f>'April 17'!AA24</f>
        <v>3</v>
      </c>
      <c r="K25">
        <f>'May 17'!Z24</f>
        <v>4</v>
      </c>
      <c r="L25">
        <f>'May 17'!AA24</f>
        <v>1</v>
      </c>
      <c r="M25">
        <f>'June 15'!Y24</f>
        <v>2</v>
      </c>
      <c r="N25">
        <f>'June 15'!Z24</f>
        <v>1</v>
      </c>
      <c r="O25">
        <f>'July 17'!AA24</f>
        <v>3</v>
      </c>
      <c r="P25">
        <f>'July 17'!AB24</f>
        <v>1</v>
      </c>
      <c r="Q25">
        <f>'Aug 15'!Y24</f>
        <v>4</v>
      </c>
      <c r="R25">
        <f>'Aug 15'!Y24</f>
        <v>4</v>
      </c>
      <c r="S25">
        <f>'Sept 15'!Y24</f>
        <v>7</v>
      </c>
      <c r="T25">
        <f>'Sept 15'!Z16</f>
        <v>0</v>
      </c>
      <c r="U25">
        <f>October15!X24</f>
        <v>4</v>
      </c>
      <c r="V25">
        <f>October15!Y24</f>
        <v>4</v>
      </c>
      <c r="W25">
        <f>'November 15'!Z24</f>
        <v>8</v>
      </c>
      <c r="X25">
        <f>'November 15'!AA24</f>
        <v>1</v>
      </c>
      <c r="Y25">
        <f>'December 15'!Y24</f>
        <v>8</v>
      </c>
      <c r="Z25">
        <f>'December 15'!Z24</f>
        <v>2</v>
      </c>
      <c r="AA25" s="44">
        <f t="shared" si="0"/>
        <v>2.3636743688036073</v>
      </c>
    </row>
    <row r="26" spans="1:27" ht="11" customHeight="1">
      <c r="A26" s="13" t="s">
        <v>120</v>
      </c>
      <c r="AA26" s="44" t="s">
        <v>116</v>
      </c>
    </row>
    <row r="27" spans="1:27" ht="11" customHeight="1">
      <c r="A27" t="s">
        <v>83</v>
      </c>
      <c r="B27">
        <f>Summary!N10</f>
        <v>94</v>
      </c>
      <c r="C27">
        <f>'January 16'!Z10</f>
        <v>30</v>
      </c>
      <c r="D27">
        <f>'January 16'!AA10</f>
        <v>1</v>
      </c>
      <c r="E27">
        <f>'February 16'!X10</f>
        <v>12</v>
      </c>
      <c r="F27">
        <f>'February 16'!Y10</f>
        <v>1</v>
      </c>
      <c r="G27">
        <f>'March 17'!X10</f>
        <v>4</v>
      </c>
      <c r="H27">
        <f>'March 17'!Y10</f>
        <v>1</v>
      </c>
      <c r="I27">
        <f>'April 17'!Z10</f>
        <v>6</v>
      </c>
      <c r="J27">
        <f>'April 17'!AA10</f>
        <v>1</v>
      </c>
      <c r="K27">
        <f>'May 17'!Z10</f>
        <v>12</v>
      </c>
      <c r="L27">
        <f>'May 17'!AA10</f>
        <v>1</v>
      </c>
      <c r="M27">
        <f>'June 15'!Y10</f>
        <v>7</v>
      </c>
      <c r="N27">
        <f>'June 15'!Z10</f>
        <v>2</v>
      </c>
      <c r="O27">
        <f>'July 17'!AA10</f>
        <v>6</v>
      </c>
      <c r="P27">
        <f>'July 17'!AB10</f>
        <v>2</v>
      </c>
      <c r="Q27">
        <f>'Aug 15'!Y10</f>
        <v>6</v>
      </c>
      <c r="R27">
        <f>'Aug 15'!Z10</f>
        <v>1</v>
      </c>
      <c r="S27">
        <f>'Sept 15'!Y10</f>
        <v>7</v>
      </c>
      <c r="T27">
        <f>'Sept 15'!Z10</f>
        <v>2</v>
      </c>
      <c r="U27">
        <f>October15!X10</f>
        <v>8</v>
      </c>
      <c r="V27">
        <f>October15!Y10</f>
        <v>1</v>
      </c>
      <c r="W27">
        <f>'November 15'!Z10</f>
        <v>7</v>
      </c>
      <c r="X27">
        <f>'November 15'!AA10</f>
        <v>1</v>
      </c>
      <c r="Y27">
        <f>'December 15'!Y10</f>
        <v>8</v>
      </c>
      <c r="Z27">
        <f>'December 15'!Z10</f>
        <v>1</v>
      </c>
      <c r="AA27" s="44">
        <f t="shared" si="0"/>
        <v>6.3428608732945593</v>
      </c>
    </row>
    <row r="28" spans="1:27" ht="11" customHeight="1">
      <c r="AA28" s="44" t="s">
        <v>70</v>
      </c>
    </row>
    <row r="29" spans="1:27" ht="11" customHeight="1">
      <c r="A29" t="s">
        <v>101</v>
      </c>
      <c r="B29">
        <f>Summary!N19</f>
        <v>15</v>
      </c>
      <c r="C29">
        <f>'January 16'!Z19</f>
        <v>0</v>
      </c>
      <c r="D29">
        <f>'January 16'!AA19</f>
        <v>0</v>
      </c>
      <c r="E29">
        <f>'February 16'!X19</f>
        <v>0</v>
      </c>
      <c r="F29">
        <f>'February 16'!Y19</f>
        <v>0</v>
      </c>
      <c r="G29">
        <f>'March 17'!X19</f>
        <v>2</v>
      </c>
      <c r="H29">
        <f>'March 17'!Y19</f>
        <v>2</v>
      </c>
      <c r="I29">
        <f>'April 17'!Z19</f>
        <v>2</v>
      </c>
      <c r="J29">
        <f>'April 17'!AA19</f>
        <v>2</v>
      </c>
      <c r="K29">
        <f>'May 17'!Z19</f>
        <v>0</v>
      </c>
      <c r="L29">
        <f>'May 17'!AA19</f>
        <v>0</v>
      </c>
      <c r="M29">
        <f>'June 15'!Y19</f>
        <v>0</v>
      </c>
      <c r="N29">
        <f>'June 15'!Z19</f>
        <v>0</v>
      </c>
      <c r="O29">
        <f>'July 17'!AA19</f>
        <v>0</v>
      </c>
      <c r="P29">
        <f>'July 17'!AB19</f>
        <v>0</v>
      </c>
      <c r="Q29">
        <f>'Aug 15'!Y19</f>
        <v>0</v>
      </c>
      <c r="R29">
        <f>'Aug 15'!Z19</f>
        <v>0</v>
      </c>
      <c r="S29">
        <f>'Sept 15'!Y19</f>
        <v>0</v>
      </c>
      <c r="T29">
        <f>'Sept 15'!Z19</f>
        <v>0</v>
      </c>
      <c r="U29">
        <f>October15!X19</f>
        <v>2</v>
      </c>
      <c r="V29">
        <f>October15!Y19</f>
        <v>1</v>
      </c>
      <c r="W29">
        <f>'November 15'!Z19</f>
        <v>6</v>
      </c>
      <c r="X29">
        <f>'November 15'!AA19</f>
        <v>1</v>
      </c>
      <c r="Y29">
        <f>'December 15'!Y19</f>
        <v>1</v>
      </c>
      <c r="Z29">
        <f>'December 15'!Z19</f>
        <v>1</v>
      </c>
      <c r="AA29" s="44">
        <f t="shared" si="0"/>
        <v>1.3726099121798927</v>
      </c>
    </row>
    <row r="30" spans="1:27" ht="11" customHeight="1">
      <c r="AA30" s="44" t="s">
        <v>70</v>
      </c>
    </row>
    <row r="31" spans="1:27" ht="11" customHeight="1">
      <c r="A31" s="13" t="s">
        <v>30</v>
      </c>
    </row>
    <row r="32" spans="1:27" ht="11" customHeight="1">
      <c r="A32" t="s">
        <v>31</v>
      </c>
      <c r="K32">
        <f>'May 17'!Z28</f>
        <v>40</v>
      </c>
      <c r="L32">
        <f>'May 17'!AA27</f>
        <v>2</v>
      </c>
      <c r="M32">
        <f>'June 15'!Y27</f>
        <v>6</v>
      </c>
      <c r="N32">
        <f>'June 15'!Z27</f>
        <v>1</v>
      </c>
      <c r="O32">
        <f>'July 17'!AA27</f>
        <v>10</v>
      </c>
      <c r="P32">
        <f>'July 17'!AB27</f>
        <v>2</v>
      </c>
      <c r="Q32">
        <f>'Aug 15'!Y27</f>
        <v>6</v>
      </c>
      <c r="R32">
        <f>'Aug 15'!Z27</f>
        <v>2</v>
      </c>
      <c r="S32">
        <f>'Sept 15'!Y27</f>
        <v>9</v>
      </c>
      <c r="T32">
        <f>'Sept 15'!Z27</f>
        <v>1</v>
      </c>
      <c r="AA32">
        <f>STDEV(K32:T32)</f>
        <v>11.751595636338072</v>
      </c>
    </row>
    <row r="33" spans="1:27" ht="11" customHeight="1"/>
    <row r="34" spans="1:27" ht="11" customHeight="1">
      <c r="A34" t="s">
        <v>32</v>
      </c>
      <c r="K34">
        <f>'May 17'!Z49</f>
        <v>10</v>
      </c>
      <c r="L34">
        <f>'May 17'!AA49</f>
        <v>2</v>
      </c>
      <c r="M34">
        <f>'June 15'!Y48</f>
        <v>0</v>
      </c>
      <c r="N34">
        <f>'June 15'!Z48</f>
        <v>0</v>
      </c>
      <c r="O34">
        <f>'July 17'!AA48</f>
        <v>0</v>
      </c>
      <c r="P34">
        <f>'July 17'!AB48</f>
        <v>0</v>
      </c>
      <c r="Q34">
        <f>'Aug 15'!Y48</f>
        <v>0</v>
      </c>
      <c r="R34">
        <f>'Aug 15'!Z48</f>
        <v>0</v>
      </c>
      <c r="S34">
        <f>'Sept 15'!Y48</f>
        <v>0</v>
      </c>
      <c r="T34">
        <f>'Sept 15'!Z48</f>
        <v>0</v>
      </c>
      <c r="AA34">
        <f>STDEV(K34:T34)</f>
        <v>3.1552425509864621</v>
      </c>
    </row>
    <row r="35" spans="1:27" ht="11" customHeight="1"/>
    <row r="36" spans="1:27" ht="11" customHeight="1">
      <c r="A36" t="s">
        <v>33</v>
      </c>
      <c r="K36">
        <f>'May 17'!S49</f>
        <v>0</v>
      </c>
      <c r="L36">
        <f>'May 17'!AA49</f>
        <v>2</v>
      </c>
      <c r="M36">
        <f>'June 15'!Y49</f>
        <v>8</v>
      </c>
      <c r="N36">
        <f>'June 15'!Z49</f>
        <v>4</v>
      </c>
      <c r="O36">
        <f>'July 17'!AA49</f>
        <v>15</v>
      </c>
      <c r="P36">
        <f>'July 17'!AB49</f>
        <v>2</v>
      </c>
      <c r="AA36">
        <f>STDEV(K36:P36)</f>
        <v>5.5287129303904603</v>
      </c>
    </row>
    <row r="37" spans="1:27" ht="11" customHeight="1">
      <c r="A37" t="s">
        <v>64</v>
      </c>
    </row>
    <row r="38" spans="1:27" ht="11" customHeight="1"/>
    <row r="39" spans="1:27" ht="11" customHeight="1"/>
    <row r="40" spans="1:27" ht="11" customHeight="1"/>
    <row r="41" spans="1:27" ht="11" customHeight="1"/>
    <row r="42" spans="1:27" ht="11" customHeight="1"/>
  </sheetData>
  <phoneticPr fontId="0" type="noConversion"/>
  <printOptions gridLines="1"/>
  <pageMargins left="0.55314960629921262" right="0.55314960629921262" top="1" bottom="1" header="0.5" footer="0.5"/>
  <pageSetup paperSize="1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9" x14ac:dyDescent="0"/>
  <sheetData/>
  <phoneticPr fontId="0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65"/>
  <sheetViews>
    <sheetView zoomScale="125" zoomScaleNormal="150" zoomScalePageLayoutView="150" workbookViewId="0">
      <selection activeCell="O3" sqref="O3"/>
    </sheetView>
  </sheetViews>
  <sheetFormatPr baseColWidth="10" defaultRowHeight="9" x14ac:dyDescent="0"/>
  <cols>
    <col min="1" max="1" width="16.19921875" customWidth="1"/>
    <col min="2" max="26" width="3.59765625" customWidth="1"/>
  </cols>
  <sheetData>
    <row r="1" spans="1:26" ht="75" customHeight="1">
      <c r="A1" s="75" t="s">
        <v>210</v>
      </c>
      <c r="B1" s="1" t="s">
        <v>57</v>
      </c>
      <c r="C1" s="63" t="s">
        <v>179</v>
      </c>
      <c r="D1" s="1" t="s">
        <v>155</v>
      </c>
      <c r="E1" s="1" t="s">
        <v>160</v>
      </c>
      <c r="F1" s="63" t="s">
        <v>184</v>
      </c>
      <c r="G1" s="1" t="s">
        <v>196</v>
      </c>
      <c r="H1" s="2" t="s">
        <v>185</v>
      </c>
      <c r="I1" s="1" t="s">
        <v>6</v>
      </c>
      <c r="J1" s="1" t="s">
        <v>113</v>
      </c>
      <c r="K1" s="1" t="s">
        <v>157</v>
      </c>
      <c r="L1" s="1" t="s">
        <v>114</v>
      </c>
      <c r="M1" s="1" t="s">
        <v>115</v>
      </c>
      <c r="N1" s="1" t="s">
        <v>65</v>
      </c>
      <c r="O1" s="1" t="s">
        <v>5</v>
      </c>
      <c r="P1" s="1" t="s">
        <v>161</v>
      </c>
      <c r="Q1" s="1" t="s">
        <v>147</v>
      </c>
      <c r="R1" s="1" t="s">
        <v>148</v>
      </c>
      <c r="S1" s="1" t="s">
        <v>149</v>
      </c>
      <c r="T1" s="1" t="s">
        <v>153</v>
      </c>
      <c r="U1" s="1" t="s">
        <v>175</v>
      </c>
      <c r="V1" s="1" t="s">
        <v>195</v>
      </c>
      <c r="W1" s="2" t="s">
        <v>88</v>
      </c>
      <c r="X1" s="21" t="s">
        <v>18</v>
      </c>
      <c r="Y1" s="21" t="s">
        <v>19</v>
      </c>
      <c r="Z1" s="21" t="s">
        <v>97</v>
      </c>
    </row>
    <row r="2" spans="1:26" ht="11" customHeight="1">
      <c r="A2" s="4" t="s">
        <v>105</v>
      </c>
      <c r="E2" s="18"/>
      <c r="F2" s="18"/>
      <c r="G2" s="18"/>
      <c r="I2">
        <v>1</v>
      </c>
      <c r="J2" s="19"/>
      <c r="K2" s="76"/>
      <c r="M2" s="19"/>
      <c r="N2" s="19"/>
      <c r="O2" s="19"/>
      <c r="U2" s="18"/>
      <c r="V2" s="18"/>
      <c r="W2" s="51">
        <f t="shared" ref="W2:W33" si="0">COUNTIF((B2:V2),"&gt;0.9")</f>
        <v>1</v>
      </c>
      <c r="X2" s="23">
        <f t="shared" ref="X2:X33" si="1">MAX(B2:V2)</f>
        <v>1</v>
      </c>
      <c r="Y2" s="23">
        <f t="shared" ref="Y2:Y33" si="2">MIN(B2:V2)</f>
        <v>1</v>
      </c>
      <c r="Z2" s="23">
        <f t="shared" ref="Z2:Z33" si="3">MEDIAN(B2:V2)</f>
        <v>1</v>
      </c>
    </row>
    <row r="3" spans="1:26" ht="11" customHeight="1">
      <c r="A3" s="4" t="s">
        <v>110</v>
      </c>
      <c r="B3">
        <v>5</v>
      </c>
      <c r="C3">
        <v>4</v>
      </c>
      <c r="D3">
        <v>2</v>
      </c>
      <c r="E3">
        <v>2</v>
      </c>
      <c r="F3">
        <v>3</v>
      </c>
      <c r="G3">
        <v>3</v>
      </c>
      <c r="H3">
        <v>4</v>
      </c>
      <c r="I3">
        <v>2</v>
      </c>
      <c r="J3">
        <v>2</v>
      </c>
      <c r="K3" s="57">
        <v>2</v>
      </c>
      <c r="L3">
        <v>1</v>
      </c>
      <c r="M3">
        <v>2</v>
      </c>
      <c r="N3">
        <v>4</v>
      </c>
      <c r="Q3">
        <v>3</v>
      </c>
      <c r="S3">
        <v>2</v>
      </c>
      <c r="T3">
        <v>1</v>
      </c>
      <c r="U3">
        <v>5</v>
      </c>
      <c r="V3">
        <v>4</v>
      </c>
      <c r="W3" s="52">
        <f t="shared" si="0"/>
        <v>18</v>
      </c>
      <c r="X3" s="23">
        <f t="shared" si="1"/>
        <v>5</v>
      </c>
      <c r="Y3" s="23">
        <f t="shared" si="2"/>
        <v>1</v>
      </c>
      <c r="Z3" s="23">
        <f t="shared" si="3"/>
        <v>2.5</v>
      </c>
    </row>
    <row r="4" spans="1:26" ht="11" customHeight="1">
      <c r="A4" s="4" t="s">
        <v>111</v>
      </c>
      <c r="B4">
        <v>1</v>
      </c>
      <c r="H4">
        <v>1</v>
      </c>
      <c r="I4">
        <v>1</v>
      </c>
      <c r="K4" s="57"/>
      <c r="T4">
        <v>3</v>
      </c>
      <c r="V4">
        <v>1</v>
      </c>
      <c r="W4" s="52">
        <f t="shared" si="0"/>
        <v>5</v>
      </c>
      <c r="X4" s="23">
        <f t="shared" si="1"/>
        <v>3</v>
      </c>
      <c r="Y4" s="23">
        <f t="shared" si="2"/>
        <v>1</v>
      </c>
      <c r="Z4" s="23">
        <f t="shared" si="3"/>
        <v>1</v>
      </c>
    </row>
    <row r="5" spans="1:26" ht="11" customHeight="1">
      <c r="A5" s="4" t="s">
        <v>158</v>
      </c>
      <c r="K5" s="57"/>
      <c r="W5" s="52">
        <f t="shared" si="0"/>
        <v>0</v>
      </c>
      <c r="X5" s="23">
        <f t="shared" si="1"/>
        <v>0</v>
      </c>
      <c r="Y5" s="23">
        <f t="shared" si="2"/>
        <v>0</v>
      </c>
      <c r="Z5" s="23" t="e">
        <f t="shared" si="3"/>
        <v>#NUM!</v>
      </c>
    </row>
    <row r="6" spans="1:26" ht="11" customHeight="1">
      <c r="A6" s="4" t="s">
        <v>41</v>
      </c>
      <c r="B6">
        <v>6</v>
      </c>
      <c r="C6">
        <v>2</v>
      </c>
      <c r="D6">
        <v>2</v>
      </c>
      <c r="E6">
        <v>3</v>
      </c>
      <c r="F6">
        <v>2</v>
      </c>
      <c r="G6">
        <v>8</v>
      </c>
      <c r="H6">
        <v>4</v>
      </c>
      <c r="I6">
        <v>4</v>
      </c>
      <c r="J6">
        <v>1</v>
      </c>
      <c r="K6" s="57">
        <v>2</v>
      </c>
      <c r="L6">
        <v>2</v>
      </c>
      <c r="M6">
        <v>2</v>
      </c>
      <c r="N6">
        <v>2</v>
      </c>
      <c r="Q6">
        <v>5</v>
      </c>
      <c r="S6">
        <v>4</v>
      </c>
      <c r="T6">
        <v>4</v>
      </c>
      <c r="U6">
        <v>3</v>
      </c>
      <c r="V6">
        <v>2</v>
      </c>
      <c r="W6" s="52">
        <f t="shared" si="0"/>
        <v>18</v>
      </c>
      <c r="X6" s="23">
        <f t="shared" si="1"/>
        <v>8</v>
      </c>
      <c r="Y6" s="23">
        <f t="shared" si="2"/>
        <v>1</v>
      </c>
      <c r="Z6" s="23">
        <f t="shared" si="3"/>
        <v>2.5</v>
      </c>
    </row>
    <row r="7" spans="1:26" ht="11" customHeight="1">
      <c r="A7" s="4" t="s">
        <v>42</v>
      </c>
      <c r="K7" s="57"/>
      <c r="W7" s="52">
        <f t="shared" si="0"/>
        <v>0</v>
      </c>
      <c r="X7" s="23">
        <f t="shared" si="1"/>
        <v>0</v>
      </c>
      <c r="Y7" s="23">
        <f t="shared" si="2"/>
        <v>0</v>
      </c>
      <c r="Z7" s="23" t="e">
        <f t="shared" si="3"/>
        <v>#NUM!</v>
      </c>
    </row>
    <row r="8" spans="1:26" ht="11" customHeight="1">
      <c r="A8" s="4" t="s">
        <v>43</v>
      </c>
      <c r="K8" s="57"/>
      <c r="W8" s="52">
        <f t="shared" si="0"/>
        <v>0</v>
      </c>
      <c r="X8" s="23">
        <f t="shared" si="1"/>
        <v>0</v>
      </c>
      <c r="Y8" s="23">
        <f t="shared" si="2"/>
        <v>0</v>
      </c>
      <c r="Z8" s="23" t="e">
        <f t="shared" si="3"/>
        <v>#NUM!</v>
      </c>
    </row>
    <row r="9" spans="1:26" ht="11" customHeight="1">
      <c r="A9" s="4" t="s">
        <v>44</v>
      </c>
      <c r="B9">
        <v>2</v>
      </c>
      <c r="D9">
        <v>1</v>
      </c>
      <c r="I9">
        <v>1</v>
      </c>
      <c r="K9" s="57"/>
      <c r="M9">
        <v>1</v>
      </c>
      <c r="Q9">
        <v>1</v>
      </c>
      <c r="W9" s="52">
        <f t="shared" si="0"/>
        <v>5</v>
      </c>
      <c r="X9" s="23">
        <f t="shared" si="1"/>
        <v>2</v>
      </c>
      <c r="Y9" s="23">
        <f t="shared" si="2"/>
        <v>1</v>
      </c>
      <c r="Z9" s="23">
        <f t="shared" si="3"/>
        <v>1</v>
      </c>
    </row>
    <row r="10" spans="1:26" ht="11" customHeight="1">
      <c r="A10" s="4" t="s">
        <v>20</v>
      </c>
      <c r="B10">
        <v>5</v>
      </c>
      <c r="E10">
        <v>12</v>
      </c>
      <c r="F10">
        <v>10</v>
      </c>
      <c r="H10">
        <v>3</v>
      </c>
      <c r="K10" s="57"/>
      <c r="Q10">
        <v>6</v>
      </c>
      <c r="T10">
        <v>1</v>
      </c>
      <c r="V10">
        <v>6</v>
      </c>
      <c r="W10" s="52">
        <f t="shared" si="0"/>
        <v>7</v>
      </c>
      <c r="X10" s="23">
        <f t="shared" si="1"/>
        <v>12</v>
      </c>
      <c r="Y10" s="23">
        <f t="shared" si="2"/>
        <v>1</v>
      </c>
      <c r="Z10" s="23">
        <f t="shared" si="3"/>
        <v>6</v>
      </c>
    </row>
    <row r="11" spans="1:26" ht="11" customHeight="1">
      <c r="A11" s="4" t="s">
        <v>73</v>
      </c>
      <c r="B11">
        <v>7</v>
      </c>
      <c r="D11">
        <v>2</v>
      </c>
      <c r="G11">
        <v>2</v>
      </c>
      <c r="H11">
        <v>8</v>
      </c>
      <c r="I11">
        <v>8</v>
      </c>
      <c r="J11">
        <v>1</v>
      </c>
      <c r="K11" s="57"/>
      <c r="M11">
        <v>1</v>
      </c>
      <c r="N11">
        <v>4</v>
      </c>
      <c r="Q11">
        <v>2</v>
      </c>
      <c r="T11">
        <v>2</v>
      </c>
      <c r="V11">
        <v>2</v>
      </c>
      <c r="W11" s="52">
        <f t="shared" si="0"/>
        <v>11</v>
      </c>
      <c r="X11" s="23">
        <f t="shared" si="1"/>
        <v>8</v>
      </c>
      <c r="Y11" s="23">
        <f t="shared" si="2"/>
        <v>1</v>
      </c>
      <c r="Z11" s="23">
        <f t="shared" si="3"/>
        <v>2</v>
      </c>
    </row>
    <row r="12" spans="1:26" ht="11" customHeight="1">
      <c r="A12" s="4" t="s">
        <v>172</v>
      </c>
      <c r="I12">
        <v>3</v>
      </c>
      <c r="K12" s="57"/>
      <c r="W12" s="52">
        <f t="shared" si="0"/>
        <v>1</v>
      </c>
      <c r="X12" s="23">
        <f t="shared" si="1"/>
        <v>3</v>
      </c>
      <c r="Y12" s="23">
        <f t="shared" si="2"/>
        <v>3</v>
      </c>
      <c r="Z12" s="23">
        <f t="shared" si="3"/>
        <v>3</v>
      </c>
    </row>
    <row r="13" spans="1:26" ht="11" customHeight="1">
      <c r="A13" s="4" t="s">
        <v>75</v>
      </c>
      <c r="B13">
        <v>2</v>
      </c>
      <c r="G13">
        <v>1</v>
      </c>
      <c r="H13">
        <v>1</v>
      </c>
      <c r="I13">
        <v>1</v>
      </c>
      <c r="K13" s="57"/>
      <c r="T13">
        <v>2</v>
      </c>
      <c r="W13" s="52">
        <f t="shared" si="0"/>
        <v>5</v>
      </c>
      <c r="X13" s="23">
        <f t="shared" si="1"/>
        <v>2</v>
      </c>
      <c r="Y13" s="23">
        <f t="shared" si="2"/>
        <v>1</v>
      </c>
      <c r="Z13" s="23">
        <f t="shared" si="3"/>
        <v>1</v>
      </c>
    </row>
    <row r="14" spans="1:26" ht="11" customHeight="1">
      <c r="A14" s="4" t="s">
        <v>76</v>
      </c>
      <c r="B14">
        <v>11</v>
      </c>
      <c r="C14">
        <v>2</v>
      </c>
      <c r="D14">
        <v>3</v>
      </c>
      <c r="F14">
        <v>2</v>
      </c>
      <c r="G14">
        <v>4</v>
      </c>
      <c r="H14">
        <v>2</v>
      </c>
      <c r="I14">
        <v>6</v>
      </c>
      <c r="J14">
        <v>2</v>
      </c>
      <c r="K14" s="57">
        <v>2</v>
      </c>
      <c r="M14">
        <v>2</v>
      </c>
      <c r="N14">
        <v>2</v>
      </c>
      <c r="S14">
        <v>1</v>
      </c>
      <c r="T14">
        <v>2</v>
      </c>
      <c r="U14">
        <v>2</v>
      </c>
      <c r="V14">
        <v>2</v>
      </c>
      <c r="W14" s="52">
        <f t="shared" si="0"/>
        <v>15</v>
      </c>
      <c r="X14" s="23">
        <f t="shared" si="1"/>
        <v>11</v>
      </c>
      <c r="Y14" s="23">
        <f t="shared" si="2"/>
        <v>1</v>
      </c>
      <c r="Z14" s="23">
        <f t="shared" si="3"/>
        <v>2</v>
      </c>
    </row>
    <row r="15" spans="1:26" ht="11" customHeight="1">
      <c r="A15" s="4" t="s">
        <v>36</v>
      </c>
      <c r="I15">
        <v>8</v>
      </c>
      <c r="K15" s="57"/>
      <c r="Q15">
        <v>5</v>
      </c>
      <c r="V15">
        <v>4</v>
      </c>
      <c r="W15" s="52">
        <f t="shared" si="0"/>
        <v>3</v>
      </c>
      <c r="X15" s="23">
        <f t="shared" si="1"/>
        <v>8</v>
      </c>
      <c r="Y15" s="23">
        <f t="shared" si="2"/>
        <v>4</v>
      </c>
      <c r="Z15" s="23">
        <f t="shared" si="3"/>
        <v>5</v>
      </c>
    </row>
    <row r="16" spans="1:26" ht="11" customHeight="1">
      <c r="A16" s="17" t="s">
        <v>37</v>
      </c>
      <c r="K16" s="57"/>
      <c r="W16" s="52">
        <f t="shared" si="0"/>
        <v>0</v>
      </c>
      <c r="X16" s="23">
        <f t="shared" si="1"/>
        <v>0</v>
      </c>
      <c r="Y16" s="23">
        <f t="shared" si="2"/>
        <v>0</v>
      </c>
      <c r="Z16" s="23" t="e">
        <f t="shared" si="3"/>
        <v>#NUM!</v>
      </c>
    </row>
    <row r="17" spans="1:26" ht="11" customHeight="1">
      <c r="A17" s="4" t="s">
        <v>38</v>
      </c>
      <c r="B17">
        <v>4</v>
      </c>
      <c r="D17">
        <v>1</v>
      </c>
      <c r="E17">
        <v>2</v>
      </c>
      <c r="H17">
        <v>3</v>
      </c>
      <c r="I17">
        <v>4</v>
      </c>
      <c r="K17" s="57">
        <v>4</v>
      </c>
      <c r="L17">
        <v>2</v>
      </c>
      <c r="M17">
        <v>2</v>
      </c>
      <c r="N17">
        <v>1</v>
      </c>
      <c r="Q17">
        <v>1</v>
      </c>
      <c r="T17">
        <v>4</v>
      </c>
      <c r="V17">
        <v>2</v>
      </c>
      <c r="W17" s="52">
        <f t="shared" si="0"/>
        <v>12</v>
      </c>
      <c r="X17" s="23">
        <f t="shared" si="1"/>
        <v>4</v>
      </c>
      <c r="Y17" s="23">
        <f t="shared" si="2"/>
        <v>1</v>
      </c>
      <c r="Z17" s="23">
        <f t="shared" si="3"/>
        <v>2</v>
      </c>
    </row>
    <row r="18" spans="1:26" ht="11" customHeight="1">
      <c r="A18" s="4" t="s">
        <v>2</v>
      </c>
      <c r="K18" s="57"/>
      <c r="W18" s="52">
        <f t="shared" si="0"/>
        <v>0</v>
      </c>
      <c r="X18" s="23">
        <f t="shared" si="1"/>
        <v>0</v>
      </c>
      <c r="Y18" s="23">
        <f t="shared" si="2"/>
        <v>0</v>
      </c>
      <c r="Z18" s="23" t="e">
        <f t="shared" si="3"/>
        <v>#NUM!</v>
      </c>
    </row>
    <row r="19" spans="1:26" ht="11" customHeight="1">
      <c r="A19" s="4" t="s">
        <v>39</v>
      </c>
      <c r="K19" s="57"/>
      <c r="W19" s="52">
        <f t="shared" si="0"/>
        <v>0</v>
      </c>
      <c r="X19" s="23">
        <f t="shared" si="1"/>
        <v>0</v>
      </c>
      <c r="Y19" s="23">
        <f t="shared" si="2"/>
        <v>0</v>
      </c>
      <c r="Z19" s="23" t="e">
        <f t="shared" si="3"/>
        <v>#NUM!</v>
      </c>
    </row>
    <row r="20" spans="1:26" ht="11" customHeight="1">
      <c r="A20" s="4" t="s">
        <v>40</v>
      </c>
      <c r="B20">
        <v>4</v>
      </c>
      <c r="H20">
        <v>4</v>
      </c>
      <c r="I20">
        <v>6</v>
      </c>
      <c r="J20">
        <v>5</v>
      </c>
      <c r="K20" s="57">
        <v>1</v>
      </c>
      <c r="M20">
        <v>2</v>
      </c>
      <c r="N20">
        <v>6</v>
      </c>
      <c r="Q20">
        <v>50</v>
      </c>
      <c r="T20">
        <v>2</v>
      </c>
      <c r="V20">
        <v>10</v>
      </c>
      <c r="W20" s="52">
        <f t="shared" si="0"/>
        <v>10</v>
      </c>
      <c r="X20" s="23">
        <f t="shared" si="1"/>
        <v>50</v>
      </c>
      <c r="Y20" s="23">
        <f t="shared" si="2"/>
        <v>1</v>
      </c>
      <c r="Z20" s="23">
        <f t="shared" si="3"/>
        <v>4.5</v>
      </c>
    </row>
    <row r="21" spans="1:26" ht="11" customHeight="1">
      <c r="A21" s="4" t="s">
        <v>53</v>
      </c>
      <c r="B21">
        <v>6</v>
      </c>
      <c r="C21">
        <v>4</v>
      </c>
      <c r="E21">
        <v>2</v>
      </c>
      <c r="F21">
        <v>2</v>
      </c>
      <c r="G21">
        <v>4</v>
      </c>
      <c r="H21">
        <v>3</v>
      </c>
      <c r="I21">
        <v>2</v>
      </c>
      <c r="J21">
        <v>1</v>
      </c>
      <c r="K21" s="57">
        <v>2</v>
      </c>
      <c r="M21">
        <v>2</v>
      </c>
      <c r="N21">
        <v>2</v>
      </c>
      <c r="Q21">
        <v>3</v>
      </c>
      <c r="T21">
        <v>3</v>
      </c>
      <c r="V21">
        <v>6</v>
      </c>
      <c r="W21" s="52">
        <f t="shared" si="0"/>
        <v>14</v>
      </c>
      <c r="X21" s="23">
        <f t="shared" si="1"/>
        <v>6</v>
      </c>
      <c r="Y21" s="23">
        <f t="shared" si="2"/>
        <v>1</v>
      </c>
      <c r="Z21" s="23">
        <f t="shared" si="3"/>
        <v>2.5</v>
      </c>
    </row>
    <row r="22" spans="1:26" ht="11" customHeight="1">
      <c r="A22" s="4" t="s">
        <v>106</v>
      </c>
      <c r="B22">
        <v>1</v>
      </c>
      <c r="D22">
        <v>1</v>
      </c>
      <c r="H22">
        <v>1</v>
      </c>
      <c r="I22">
        <v>2</v>
      </c>
      <c r="K22" s="57"/>
      <c r="M22">
        <v>1</v>
      </c>
      <c r="T22">
        <v>1</v>
      </c>
      <c r="V22">
        <v>1</v>
      </c>
      <c r="W22" s="52">
        <f t="shared" si="0"/>
        <v>7</v>
      </c>
      <c r="X22" s="23">
        <f t="shared" si="1"/>
        <v>2</v>
      </c>
      <c r="Y22" s="23">
        <f t="shared" si="2"/>
        <v>1</v>
      </c>
      <c r="Z22" s="23">
        <f t="shared" si="3"/>
        <v>1</v>
      </c>
    </row>
    <row r="23" spans="1:26" ht="11" customHeight="1">
      <c r="A23" s="4" t="s">
        <v>54</v>
      </c>
      <c r="B23">
        <v>1</v>
      </c>
      <c r="E23">
        <v>1</v>
      </c>
      <c r="F23">
        <v>1</v>
      </c>
      <c r="H23">
        <v>1</v>
      </c>
      <c r="I23">
        <v>1</v>
      </c>
      <c r="K23" s="57">
        <v>1</v>
      </c>
      <c r="L23">
        <v>1</v>
      </c>
      <c r="M23">
        <v>1</v>
      </c>
      <c r="N23">
        <v>1</v>
      </c>
      <c r="Q23">
        <v>1</v>
      </c>
      <c r="V23">
        <v>1</v>
      </c>
      <c r="W23" s="52">
        <f t="shared" si="0"/>
        <v>11</v>
      </c>
      <c r="X23" s="23">
        <f t="shared" si="1"/>
        <v>1</v>
      </c>
      <c r="Y23" s="23">
        <f t="shared" si="2"/>
        <v>1</v>
      </c>
      <c r="Z23" s="23">
        <f t="shared" si="3"/>
        <v>1</v>
      </c>
    </row>
    <row r="24" spans="1:26" ht="11" customHeight="1">
      <c r="A24" s="4" t="s">
        <v>141</v>
      </c>
      <c r="B24">
        <v>6</v>
      </c>
      <c r="H24">
        <v>3</v>
      </c>
      <c r="K24" s="57"/>
      <c r="T24">
        <v>2</v>
      </c>
      <c r="W24" s="52">
        <f t="shared" si="0"/>
        <v>3</v>
      </c>
      <c r="X24" s="23">
        <f t="shared" si="1"/>
        <v>6</v>
      </c>
      <c r="Y24" s="23">
        <f t="shared" si="2"/>
        <v>2</v>
      </c>
      <c r="Z24" s="23">
        <f t="shared" si="3"/>
        <v>3</v>
      </c>
    </row>
    <row r="25" spans="1:26" ht="11" customHeight="1">
      <c r="A25" s="4" t="s">
        <v>150</v>
      </c>
      <c r="B25">
        <v>1</v>
      </c>
      <c r="E25">
        <v>0</v>
      </c>
      <c r="I25">
        <v>1</v>
      </c>
      <c r="K25" s="57"/>
      <c r="M25">
        <v>1</v>
      </c>
      <c r="S25">
        <v>1</v>
      </c>
      <c r="W25" s="52">
        <f t="shared" si="0"/>
        <v>4</v>
      </c>
      <c r="X25" s="23">
        <f t="shared" si="1"/>
        <v>1</v>
      </c>
      <c r="Y25" s="23">
        <f t="shared" si="2"/>
        <v>0</v>
      </c>
      <c r="Z25" s="23">
        <f t="shared" si="3"/>
        <v>1</v>
      </c>
    </row>
    <row r="26" spans="1:26" ht="11" customHeight="1">
      <c r="A26" s="4" t="s">
        <v>151</v>
      </c>
      <c r="E26">
        <v>1</v>
      </c>
      <c r="K26" s="57"/>
      <c r="M26">
        <v>1</v>
      </c>
      <c r="W26" s="52">
        <f t="shared" si="0"/>
        <v>2</v>
      </c>
      <c r="X26" s="23">
        <f t="shared" si="1"/>
        <v>1</v>
      </c>
      <c r="Y26" s="23">
        <f t="shared" si="2"/>
        <v>1</v>
      </c>
      <c r="Z26" s="23">
        <f t="shared" si="3"/>
        <v>1</v>
      </c>
    </row>
    <row r="27" spans="1:26" ht="11" customHeight="1">
      <c r="A27" s="4" t="s">
        <v>66</v>
      </c>
      <c r="C27">
        <v>3</v>
      </c>
      <c r="D27">
        <v>1</v>
      </c>
      <c r="E27">
        <v>4</v>
      </c>
      <c r="F27">
        <v>4</v>
      </c>
      <c r="H27">
        <v>4</v>
      </c>
      <c r="I27">
        <v>3</v>
      </c>
      <c r="J27">
        <v>5</v>
      </c>
      <c r="K27" s="57"/>
      <c r="L27">
        <v>4</v>
      </c>
      <c r="M27">
        <v>6</v>
      </c>
      <c r="N27">
        <v>4</v>
      </c>
      <c r="Q27">
        <v>3</v>
      </c>
      <c r="T27">
        <v>5</v>
      </c>
      <c r="V27">
        <v>8</v>
      </c>
      <c r="W27" s="52">
        <f t="shared" si="0"/>
        <v>13</v>
      </c>
      <c r="X27" s="23">
        <f t="shared" si="1"/>
        <v>8</v>
      </c>
      <c r="Y27" s="23">
        <f t="shared" si="2"/>
        <v>1</v>
      </c>
      <c r="Z27" s="23">
        <f t="shared" si="3"/>
        <v>4</v>
      </c>
    </row>
    <row r="28" spans="1:26" ht="11" customHeight="1">
      <c r="A28" s="4" t="s">
        <v>67</v>
      </c>
      <c r="K28" s="57"/>
      <c r="V28">
        <v>6</v>
      </c>
      <c r="W28" s="52">
        <f t="shared" si="0"/>
        <v>1</v>
      </c>
      <c r="X28" s="23">
        <f t="shared" si="1"/>
        <v>6</v>
      </c>
      <c r="Y28" s="23">
        <f t="shared" si="2"/>
        <v>6</v>
      </c>
      <c r="Z28" s="23">
        <f t="shared" si="3"/>
        <v>6</v>
      </c>
    </row>
    <row r="29" spans="1:26" ht="11" customHeight="1">
      <c r="A29" s="17" t="s">
        <v>68</v>
      </c>
      <c r="B29">
        <v>30</v>
      </c>
      <c r="C29">
        <v>3</v>
      </c>
      <c r="D29">
        <v>7</v>
      </c>
      <c r="E29">
        <v>6</v>
      </c>
      <c r="F29">
        <v>4</v>
      </c>
      <c r="G29">
        <v>8</v>
      </c>
      <c r="H29">
        <v>5</v>
      </c>
      <c r="I29">
        <v>8</v>
      </c>
      <c r="K29" s="57">
        <v>5</v>
      </c>
      <c r="L29">
        <v>12</v>
      </c>
      <c r="M29">
        <v>8</v>
      </c>
      <c r="N29">
        <v>6</v>
      </c>
      <c r="Q29">
        <v>15</v>
      </c>
      <c r="S29">
        <v>4</v>
      </c>
      <c r="T29">
        <v>5</v>
      </c>
      <c r="W29" s="52">
        <f t="shared" si="0"/>
        <v>15</v>
      </c>
      <c r="X29" s="23">
        <f t="shared" si="1"/>
        <v>30</v>
      </c>
      <c r="Y29" s="23">
        <f t="shared" si="2"/>
        <v>3</v>
      </c>
      <c r="Z29" s="23">
        <f t="shared" si="3"/>
        <v>6</v>
      </c>
    </row>
    <row r="30" spans="1:26" ht="11" customHeight="1">
      <c r="A30" s="4" t="s">
        <v>69</v>
      </c>
      <c r="B30">
        <v>1</v>
      </c>
      <c r="C30">
        <v>5</v>
      </c>
      <c r="E30">
        <v>7</v>
      </c>
      <c r="F30">
        <v>2</v>
      </c>
      <c r="G30">
        <v>2</v>
      </c>
      <c r="H30">
        <v>8</v>
      </c>
      <c r="I30">
        <v>2</v>
      </c>
      <c r="K30" s="57">
        <v>6</v>
      </c>
      <c r="L30">
        <v>5</v>
      </c>
      <c r="M30">
        <v>8</v>
      </c>
      <c r="N30">
        <v>6</v>
      </c>
      <c r="Q30">
        <v>2</v>
      </c>
      <c r="S30">
        <v>2</v>
      </c>
      <c r="T30">
        <v>6</v>
      </c>
      <c r="U30">
        <v>3</v>
      </c>
      <c r="W30" s="52">
        <f t="shared" si="0"/>
        <v>15</v>
      </c>
      <c r="X30" s="23">
        <f t="shared" si="1"/>
        <v>8</v>
      </c>
      <c r="Y30" s="23">
        <f t="shared" si="2"/>
        <v>1</v>
      </c>
      <c r="Z30" s="23">
        <f t="shared" si="3"/>
        <v>5</v>
      </c>
    </row>
    <row r="31" spans="1:26" ht="11" customHeight="1">
      <c r="A31" s="4" t="s">
        <v>125</v>
      </c>
      <c r="K31" s="57"/>
      <c r="V31">
        <v>1</v>
      </c>
      <c r="W31" s="52">
        <f t="shared" si="0"/>
        <v>1</v>
      </c>
      <c r="X31" s="23">
        <f t="shared" si="1"/>
        <v>1</v>
      </c>
      <c r="Y31" s="23">
        <f t="shared" si="2"/>
        <v>1</v>
      </c>
      <c r="Z31" s="23">
        <f t="shared" si="3"/>
        <v>1</v>
      </c>
    </row>
    <row r="32" spans="1:26" ht="11" customHeight="1">
      <c r="A32" s="4" t="s">
        <v>102</v>
      </c>
      <c r="K32" s="57"/>
      <c r="W32" s="52">
        <f t="shared" si="0"/>
        <v>0</v>
      </c>
      <c r="X32" s="23">
        <f t="shared" si="1"/>
        <v>0</v>
      </c>
      <c r="Y32" s="23">
        <f t="shared" si="2"/>
        <v>0</v>
      </c>
      <c r="Z32" s="23" t="e">
        <f t="shared" si="3"/>
        <v>#NUM!</v>
      </c>
    </row>
    <row r="33" spans="1:26" ht="11" customHeight="1">
      <c r="A33" s="4" t="s">
        <v>59</v>
      </c>
      <c r="B33">
        <v>12</v>
      </c>
      <c r="H33">
        <v>4</v>
      </c>
      <c r="I33">
        <v>6</v>
      </c>
      <c r="K33" s="57">
        <v>3</v>
      </c>
      <c r="M33">
        <v>4</v>
      </c>
      <c r="N33">
        <v>4</v>
      </c>
      <c r="T33">
        <v>4</v>
      </c>
      <c r="V33">
        <v>8</v>
      </c>
      <c r="W33" s="52">
        <f t="shared" si="0"/>
        <v>8</v>
      </c>
      <c r="X33" s="23">
        <f t="shared" si="1"/>
        <v>12</v>
      </c>
      <c r="Y33" s="23">
        <f t="shared" si="2"/>
        <v>3</v>
      </c>
      <c r="Z33" s="23">
        <f t="shared" si="3"/>
        <v>4</v>
      </c>
    </row>
    <row r="34" spans="1:26" ht="11" customHeight="1">
      <c r="A34" s="4" t="s">
        <v>61</v>
      </c>
      <c r="B34">
        <v>10</v>
      </c>
      <c r="C34">
        <v>2</v>
      </c>
      <c r="D34">
        <v>4</v>
      </c>
      <c r="E34">
        <v>4</v>
      </c>
      <c r="F34">
        <v>2</v>
      </c>
      <c r="H34">
        <v>2</v>
      </c>
      <c r="I34">
        <v>2</v>
      </c>
      <c r="K34" s="57">
        <v>2</v>
      </c>
      <c r="L34">
        <v>2</v>
      </c>
      <c r="M34">
        <v>3</v>
      </c>
      <c r="N34">
        <v>2</v>
      </c>
      <c r="Q34">
        <v>5</v>
      </c>
      <c r="S34">
        <v>4</v>
      </c>
      <c r="T34">
        <v>2</v>
      </c>
      <c r="U34">
        <v>2</v>
      </c>
      <c r="W34" s="52">
        <f t="shared" ref="W34:W57" si="4">COUNTIF((B34:V34),"&gt;0.9")</f>
        <v>15</v>
      </c>
      <c r="X34" s="23">
        <f t="shared" ref="X34:X57" si="5">MAX(B34:V34)</f>
        <v>10</v>
      </c>
      <c r="Y34" s="23">
        <f t="shared" ref="Y34:Y57" si="6">MIN(B34:V34)</f>
        <v>2</v>
      </c>
      <c r="Z34" s="23">
        <f t="shared" ref="Z34:Z57" si="7">MEDIAN(B34:V34)</f>
        <v>2</v>
      </c>
    </row>
    <row r="35" spans="1:26" ht="11" customHeight="1">
      <c r="A35" s="4" t="s">
        <v>62</v>
      </c>
      <c r="D35">
        <v>5</v>
      </c>
      <c r="E35">
        <v>2</v>
      </c>
      <c r="I35">
        <v>1</v>
      </c>
      <c r="K35" s="57"/>
      <c r="T35">
        <v>2</v>
      </c>
      <c r="W35" s="52">
        <f t="shared" si="4"/>
        <v>4</v>
      </c>
      <c r="X35" s="23">
        <f t="shared" si="5"/>
        <v>5</v>
      </c>
      <c r="Y35" s="23">
        <f t="shared" si="6"/>
        <v>1</v>
      </c>
      <c r="Z35" s="23">
        <f t="shared" si="7"/>
        <v>2</v>
      </c>
    </row>
    <row r="36" spans="1:26" ht="11" customHeight="1">
      <c r="A36" s="4" t="s">
        <v>63</v>
      </c>
      <c r="K36" s="57"/>
      <c r="W36" s="52">
        <f t="shared" si="4"/>
        <v>0</v>
      </c>
      <c r="X36" s="23">
        <f t="shared" si="5"/>
        <v>0</v>
      </c>
      <c r="Y36" s="23">
        <f t="shared" si="6"/>
        <v>0</v>
      </c>
      <c r="Z36" s="23" t="e">
        <f t="shared" si="7"/>
        <v>#NUM!</v>
      </c>
    </row>
    <row r="37" spans="1:26" ht="11" customHeight="1">
      <c r="A37" s="4" t="s">
        <v>4</v>
      </c>
      <c r="E37">
        <v>1</v>
      </c>
      <c r="K37" s="57"/>
      <c r="W37" s="52">
        <f t="shared" si="4"/>
        <v>1</v>
      </c>
      <c r="X37" s="23">
        <f t="shared" si="5"/>
        <v>1</v>
      </c>
      <c r="Y37" s="23">
        <f t="shared" si="6"/>
        <v>1</v>
      </c>
      <c r="Z37" s="23">
        <f t="shared" si="7"/>
        <v>1</v>
      </c>
    </row>
    <row r="38" spans="1:26" ht="11" customHeight="1">
      <c r="A38" s="4" t="s">
        <v>29</v>
      </c>
      <c r="K38" s="57"/>
      <c r="W38" s="52">
        <f t="shared" si="4"/>
        <v>0</v>
      </c>
      <c r="X38" s="23">
        <f t="shared" si="5"/>
        <v>0</v>
      </c>
      <c r="Y38" s="23">
        <f t="shared" si="6"/>
        <v>0</v>
      </c>
      <c r="Z38" s="23" t="e">
        <f t="shared" si="7"/>
        <v>#NUM!</v>
      </c>
    </row>
    <row r="39" spans="1:26" ht="11" customHeight="1">
      <c r="A39" s="4" t="s">
        <v>130</v>
      </c>
      <c r="E39">
        <v>1</v>
      </c>
      <c r="K39" s="57"/>
      <c r="M39">
        <v>1</v>
      </c>
      <c r="N39">
        <v>1</v>
      </c>
      <c r="W39" s="52">
        <f t="shared" si="4"/>
        <v>3</v>
      </c>
      <c r="X39" s="23">
        <f t="shared" si="5"/>
        <v>1</v>
      </c>
      <c r="Y39" s="23">
        <f t="shared" si="6"/>
        <v>1</v>
      </c>
      <c r="Z39" s="23">
        <f t="shared" si="7"/>
        <v>1</v>
      </c>
    </row>
    <row r="40" spans="1:26" ht="11" customHeight="1">
      <c r="A40" s="4" t="s">
        <v>11</v>
      </c>
      <c r="K40" s="57"/>
      <c r="W40" s="52">
        <f t="shared" si="4"/>
        <v>0</v>
      </c>
      <c r="X40" s="23">
        <f t="shared" si="5"/>
        <v>0</v>
      </c>
      <c r="Y40" s="23">
        <f t="shared" si="6"/>
        <v>0</v>
      </c>
      <c r="Z40" s="23" t="e">
        <f t="shared" si="7"/>
        <v>#NUM!</v>
      </c>
    </row>
    <row r="41" spans="1:26" ht="11" customHeight="1">
      <c r="A41" s="4" t="s">
        <v>3</v>
      </c>
      <c r="K41" s="57"/>
      <c r="Q41">
        <v>12</v>
      </c>
      <c r="W41" s="52">
        <f t="shared" si="4"/>
        <v>1</v>
      </c>
      <c r="X41" s="23">
        <f t="shared" si="5"/>
        <v>12</v>
      </c>
      <c r="Y41" s="23">
        <f t="shared" si="6"/>
        <v>12</v>
      </c>
      <c r="Z41" s="23">
        <f t="shared" si="7"/>
        <v>12</v>
      </c>
    </row>
    <row r="42" spans="1:26" ht="11" customHeight="1">
      <c r="A42" s="4" t="s">
        <v>131</v>
      </c>
      <c r="B42">
        <v>3</v>
      </c>
      <c r="C42">
        <v>3</v>
      </c>
      <c r="D42">
        <v>3</v>
      </c>
      <c r="E42">
        <v>1</v>
      </c>
      <c r="G42">
        <v>2</v>
      </c>
      <c r="H42">
        <v>2</v>
      </c>
      <c r="I42">
        <v>6</v>
      </c>
      <c r="J42">
        <v>2</v>
      </c>
      <c r="K42" s="57">
        <v>3</v>
      </c>
      <c r="L42">
        <v>2</v>
      </c>
      <c r="M42">
        <v>2</v>
      </c>
      <c r="N42">
        <v>1</v>
      </c>
      <c r="Q42">
        <v>3</v>
      </c>
      <c r="S42">
        <v>2</v>
      </c>
      <c r="T42">
        <v>1</v>
      </c>
      <c r="U42">
        <v>1</v>
      </c>
      <c r="V42">
        <v>2</v>
      </c>
      <c r="W42" s="52">
        <f t="shared" si="4"/>
        <v>17</v>
      </c>
      <c r="X42" s="23">
        <f t="shared" si="5"/>
        <v>6</v>
      </c>
      <c r="Y42" s="23">
        <f t="shared" si="6"/>
        <v>1</v>
      </c>
      <c r="Z42" s="23">
        <f t="shared" si="7"/>
        <v>2</v>
      </c>
    </row>
    <row r="43" spans="1:26" ht="11" customHeight="1">
      <c r="A43" s="4" t="s">
        <v>77</v>
      </c>
      <c r="B43">
        <v>2</v>
      </c>
      <c r="C43">
        <v>2</v>
      </c>
      <c r="E43">
        <v>36</v>
      </c>
      <c r="G43">
        <v>4</v>
      </c>
      <c r="H43">
        <v>10</v>
      </c>
      <c r="I43">
        <v>10</v>
      </c>
      <c r="K43" s="57">
        <v>8</v>
      </c>
      <c r="L43">
        <v>6</v>
      </c>
      <c r="M43">
        <v>10</v>
      </c>
      <c r="N43">
        <v>8</v>
      </c>
      <c r="Q43">
        <v>20</v>
      </c>
      <c r="T43">
        <v>4</v>
      </c>
      <c r="V43">
        <v>10</v>
      </c>
      <c r="W43" s="52">
        <f t="shared" si="4"/>
        <v>13</v>
      </c>
      <c r="X43" s="23">
        <f t="shared" si="5"/>
        <v>36</v>
      </c>
      <c r="Y43" s="23">
        <f t="shared" si="6"/>
        <v>2</v>
      </c>
      <c r="Z43" s="23">
        <f t="shared" si="7"/>
        <v>8</v>
      </c>
    </row>
    <row r="44" spans="1:26" ht="11" customHeight="1">
      <c r="A44" s="4" t="s">
        <v>7</v>
      </c>
      <c r="K44" s="57"/>
      <c r="W44" s="52">
        <f t="shared" si="4"/>
        <v>0</v>
      </c>
      <c r="X44" s="23">
        <f t="shared" si="5"/>
        <v>0</v>
      </c>
      <c r="Y44" s="23">
        <f t="shared" si="6"/>
        <v>0</v>
      </c>
      <c r="Z44" s="23" t="e">
        <f t="shared" si="7"/>
        <v>#NUM!</v>
      </c>
    </row>
    <row r="45" spans="1:26" ht="11" customHeight="1">
      <c r="A45" s="17" t="s">
        <v>78</v>
      </c>
      <c r="G45">
        <v>1</v>
      </c>
      <c r="J45">
        <v>1</v>
      </c>
      <c r="K45" s="57"/>
      <c r="M45">
        <v>1</v>
      </c>
      <c r="Q45">
        <v>1</v>
      </c>
      <c r="S45">
        <v>1</v>
      </c>
      <c r="W45" s="52">
        <f t="shared" si="4"/>
        <v>5</v>
      </c>
      <c r="X45" s="23">
        <f t="shared" si="5"/>
        <v>1</v>
      </c>
      <c r="Y45" s="23">
        <f t="shared" si="6"/>
        <v>1</v>
      </c>
      <c r="Z45" s="23">
        <f t="shared" si="7"/>
        <v>1</v>
      </c>
    </row>
    <row r="46" spans="1:26" ht="11" customHeight="1">
      <c r="A46" s="4" t="s">
        <v>132</v>
      </c>
      <c r="I46">
        <v>1</v>
      </c>
      <c r="K46" s="57"/>
      <c r="W46" s="52">
        <f t="shared" si="4"/>
        <v>1</v>
      </c>
      <c r="X46" s="23">
        <f t="shared" si="5"/>
        <v>1</v>
      </c>
      <c r="Y46" s="23">
        <f t="shared" si="6"/>
        <v>1</v>
      </c>
      <c r="Z46" s="23">
        <f t="shared" si="7"/>
        <v>1</v>
      </c>
    </row>
    <row r="47" spans="1:26" ht="11" customHeight="1">
      <c r="A47" s="17" t="s">
        <v>49</v>
      </c>
      <c r="F47">
        <v>2</v>
      </c>
      <c r="H47">
        <v>7</v>
      </c>
      <c r="I47">
        <v>4</v>
      </c>
      <c r="K47" s="57"/>
      <c r="Q47">
        <v>8</v>
      </c>
      <c r="V47">
        <v>3</v>
      </c>
      <c r="W47" s="52">
        <f t="shared" si="4"/>
        <v>5</v>
      </c>
      <c r="X47" s="23">
        <f t="shared" si="5"/>
        <v>8</v>
      </c>
      <c r="Y47" s="23">
        <f t="shared" si="6"/>
        <v>2</v>
      </c>
      <c r="Z47" s="23">
        <f t="shared" si="7"/>
        <v>4</v>
      </c>
    </row>
    <row r="48" spans="1:26" ht="11" customHeight="1">
      <c r="A48" s="17" t="s">
        <v>52</v>
      </c>
      <c r="K48" s="57"/>
      <c r="W48" s="52">
        <f t="shared" si="4"/>
        <v>0</v>
      </c>
      <c r="X48" s="23">
        <f t="shared" si="5"/>
        <v>0</v>
      </c>
      <c r="Y48" s="23">
        <f t="shared" si="6"/>
        <v>0</v>
      </c>
      <c r="Z48" s="23" t="e">
        <f t="shared" si="7"/>
        <v>#NUM!</v>
      </c>
    </row>
    <row r="49" spans="1:26" ht="11" customHeight="1">
      <c r="A49" s="4" t="s">
        <v>50</v>
      </c>
      <c r="K49" s="57"/>
      <c r="W49" s="52">
        <f t="shared" si="4"/>
        <v>0</v>
      </c>
      <c r="X49" s="23">
        <f t="shared" si="5"/>
        <v>0</v>
      </c>
      <c r="Y49" s="23">
        <f t="shared" si="6"/>
        <v>0</v>
      </c>
      <c r="Z49" s="23" t="e">
        <f t="shared" si="7"/>
        <v>#NUM!</v>
      </c>
    </row>
    <row r="50" spans="1:26" ht="11" customHeight="1">
      <c r="A50" s="4" t="s">
        <v>51</v>
      </c>
      <c r="K50" s="76"/>
      <c r="W50" s="52">
        <f t="shared" si="4"/>
        <v>0</v>
      </c>
      <c r="X50" s="23">
        <f t="shared" si="5"/>
        <v>0</v>
      </c>
      <c r="Y50" s="23">
        <f t="shared" si="6"/>
        <v>0</v>
      </c>
      <c r="Z50" s="23" t="e">
        <f t="shared" si="7"/>
        <v>#NUM!</v>
      </c>
    </row>
    <row r="51" spans="1:26" ht="11" customHeight="1">
      <c r="A51" s="4" t="s">
        <v>92</v>
      </c>
      <c r="B51">
        <v>2</v>
      </c>
      <c r="K51" s="76"/>
      <c r="M51">
        <v>1</v>
      </c>
      <c r="W51" s="52">
        <f t="shared" si="4"/>
        <v>2</v>
      </c>
      <c r="X51" s="23">
        <f t="shared" si="5"/>
        <v>2</v>
      </c>
      <c r="Y51" s="23">
        <f t="shared" si="6"/>
        <v>1</v>
      </c>
      <c r="Z51" s="23">
        <f t="shared" si="7"/>
        <v>1.5</v>
      </c>
    </row>
    <row r="52" spans="1:26" ht="11" customHeight="1">
      <c r="A52" s="4" t="s">
        <v>86</v>
      </c>
      <c r="K52" s="76"/>
      <c r="W52" s="52">
        <f t="shared" si="4"/>
        <v>0</v>
      </c>
      <c r="X52" s="23">
        <f t="shared" si="5"/>
        <v>0</v>
      </c>
      <c r="Y52" s="23">
        <f t="shared" si="6"/>
        <v>0</v>
      </c>
      <c r="Z52" s="23" t="e">
        <f t="shared" si="7"/>
        <v>#NUM!</v>
      </c>
    </row>
    <row r="53" spans="1:26" ht="11" customHeight="1">
      <c r="A53" s="4" t="s">
        <v>99</v>
      </c>
      <c r="K53" s="76"/>
      <c r="W53" s="52">
        <f t="shared" si="4"/>
        <v>0</v>
      </c>
      <c r="X53" s="23">
        <f t="shared" si="5"/>
        <v>0</v>
      </c>
      <c r="Y53" s="23">
        <f t="shared" si="6"/>
        <v>0</v>
      </c>
      <c r="Z53" s="23" t="e">
        <f t="shared" si="7"/>
        <v>#NUM!</v>
      </c>
    </row>
    <row r="54" spans="1:26" ht="11" customHeight="1">
      <c r="A54" s="4" t="s">
        <v>1</v>
      </c>
      <c r="K54" s="76"/>
      <c r="W54" s="52">
        <f t="shared" si="4"/>
        <v>0</v>
      </c>
      <c r="X54" s="23">
        <f t="shared" si="5"/>
        <v>0</v>
      </c>
      <c r="Y54" s="23">
        <f t="shared" si="6"/>
        <v>0</v>
      </c>
      <c r="Z54" s="23" t="e">
        <f t="shared" si="7"/>
        <v>#NUM!</v>
      </c>
    </row>
    <row r="55" spans="1:26" ht="11" customHeight="1">
      <c r="A55" s="4" t="s">
        <v>93</v>
      </c>
      <c r="B55">
        <v>6</v>
      </c>
      <c r="C55">
        <v>3</v>
      </c>
      <c r="D55">
        <v>5</v>
      </c>
      <c r="E55">
        <v>2</v>
      </c>
      <c r="F55">
        <v>4</v>
      </c>
      <c r="G55">
        <v>4</v>
      </c>
      <c r="H55">
        <v>4</v>
      </c>
      <c r="I55">
        <v>4</v>
      </c>
      <c r="J55">
        <v>2</v>
      </c>
      <c r="K55" s="76">
        <v>2</v>
      </c>
      <c r="L55">
        <v>2</v>
      </c>
      <c r="M55">
        <v>2</v>
      </c>
      <c r="N55">
        <v>4</v>
      </c>
      <c r="Q55">
        <v>5</v>
      </c>
      <c r="S55">
        <v>2</v>
      </c>
      <c r="T55">
        <v>2</v>
      </c>
      <c r="V55">
        <v>4</v>
      </c>
      <c r="W55" s="52">
        <f t="shared" si="4"/>
        <v>17</v>
      </c>
      <c r="X55" s="23">
        <f t="shared" si="5"/>
        <v>6</v>
      </c>
      <c r="Y55" s="23">
        <f t="shared" si="6"/>
        <v>2</v>
      </c>
      <c r="Z55" s="23">
        <f t="shared" si="7"/>
        <v>4</v>
      </c>
    </row>
    <row r="56" spans="1:26" ht="11" customHeight="1">
      <c r="A56" s="4" t="s">
        <v>133</v>
      </c>
      <c r="B56">
        <v>5</v>
      </c>
      <c r="E56">
        <v>1</v>
      </c>
      <c r="F56">
        <v>1</v>
      </c>
      <c r="I56">
        <v>2</v>
      </c>
      <c r="J56">
        <v>1</v>
      </c>
      <c r="K56" s="76"/>
      <c r="L56">
        <v>1</v>
      </c>
      <c r="M56">
        <v>1</v>
      </c>
      <c r="Q56">
        <v>1</v>
      </c>
      <c r="T56">
        <v>2</v>
      </c>
      <c r="U56">
        <v>2</v>
      </c>
      <c r="V56">
        <v>1</v>
      </c>
      <c r="W56" s="52">
        <f t="shared" si="4"/>
        <v>11</v>
      </c>
      <c r="X56" s="23">
        <f t="shared" si="5"/>
        <v>5</v>
      </c>
      <c r="Y56" s="23">
        <f t="shared" si="6"/>
        <v>1</v>
      </c>
      <c r="Z56" s="23">
        <f t="shared" si="7"/>
        <v>1</v>
      </c>
    </row>
    <row r="57" spans="1:26" ht="11" customHeight="1">
      <c r="A57" s="17" t="s">
        <v>134</v>
      </c>
      <c r="B57">
        <v>11</v>
      </c>
      <c r="K57" s="76"/>
      <c r="W57" s="52">
        <f t="shared" si="4"/>
        <v>1</v>
      </c>
      <c r="X57" s="23">
        <f t="shared" si="5"/>
        <v>11</v>
      </c>
      <c r="Y57" s="23">
        <f t="shared" si="6"/>
        <v>11</v>
      </c>
      <c r="Z57" s="23">
        <f t="shared" si="7"/>
        <v>11</v>
      </c>
    </row>
    <row r="58" spans="1:26" ht="11" customHeight="1">
      <c r="A58" s="4" t="s">
        <v>188</v>
      </c>
      <c r="B58" s="7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7"/>
      <c r="U58" s="3"/>
      <c r="V58" s="3"/>
      <c r="W58" s="10"/>
    </row>
    <row r="59" spans="1:26" ht="11" customHeight="1">
      <c r="A59" s="6" t="s">
        <v>72</v>
      </c>
      <c r="B59">
        <f>COUNTIF((B2:B57),"&gt;0.9")</f>
        <v>25</v>
      </c>
      <c r="C59">
        <f t="shared" ref="C59:G59" si="8">COUNTIF((C2:C57),"&gt;0.9")</f>
        <v>11</v>
      </c>
      <c r="D59">
        <f t="shared" si="8"/>
        <v>13</v>
      </c>
      <c r="E59">
        <f t="shared" si="8"/>
        <v>18</v>
      </c>
      <c r="F59">
        <f t="shared" si="8"/>
        <v>13</v>
      </c>
      <c r="G59">
        <f t="shared" si="8"/>
        <v>12</v>
      </c>
      <c r="H59">
        <f t="shared" ref="H59:V59" si="9">COUNTIF((H2:H57),"&gt;0.9")</f>
        <v>22</v>
      </c>
      <c r="I59">
        <f t="shared" si="9"/>
        <v>28</v>
      </c>
      <c r="J59">
        <f t="shared" si="9"/>
        <v>11</v>
      </c>
      <c r="K59">
        <f t="shared" si="9"/>
        <v>14</v>
      </c>
      <c r="L59">
        <f t="shared" si="9"/>
        <v>12</v>
      </c>
      <c r="M59">
        <f t="shared" si="9"/>
        <v>24</v>
      </c>
      <c r="N59">
        <f t="shared" si="9"/>
        <v>17</v>
      </c>
      <c r="O59">
        <f t="shared" si="9"/>
        <v>0</v>
      </c>
      <c r="P59">
        <f t="shared" si="9"/>
        <v>0</v>
      </c>
      <c r="Q59">
        <f t="shared" si="9"/>
        <v>21</v>
      </c>
      <c r="R59">
        <f t="shared" si="9"/>
        <v>0</v>
      </c>
      <c r="S59">
        <f t="shared" si="9"/>
        <v>10</v>
      </c>
      <c r="T59">
        <f t="shared" si="9"/>
        <v>22</v>
      </c>
      <c r="U59">
        <f t="shared" si="9"/>
        <v>7</v>
      </c>
      <c r="V59">
        <f t="shared" si="9"/>
        <v>21</v>
      </c>
      <c r="W59">
        <f t="shared" ref="W59" si="10">COUNTIF((W2:W57),"&gt;0.9")</f>
        <v>39</v>
      </c>
    </row>
    <row r="60" spans="1:26" ht="11" customHeight="1">
      <c r="A60" s="12" t="s">
        <v>60</v>
      </c>
      <c r="B60" s="15">
        <f>W59</f>
        <v>39</v>
      </c>
      <c r="R60" t="s">
        <v>70</v>
      </c>
      <c r="W60" s="13">
        <f>COUNTIF((W2:W56),"&lt;0.9")</f>
        <v>17</v>
      </c>
    </row>
    <row r="61" spans="1:26" ht="11" customHeight="1">
      <c r="A61" s="6" t="s">
        <v>55</v>
      </c>
      <c r="B61" s="13">
        <f>SUM(B59:V59)</f>
        <v>301</v>
      </c>
    </row>
    <row r="62" spans="1:26" ht="11" customHeight="1">
      <c r="A62" s="6" t="s">
        <v>56</v>
      </c>
      <c r="B62" s="16">
        <f>AVERAGEIF((B59:X59),"&gt;0.1")</f>
        <v>17.894736842105264</v>
      </c>
      <c r="W62">
        <f>COUNTIF((B59:V59),"&gt;0.1")</f>
        <v>18</v>
      </c>
    </row>
    <row r="63" spans="1:26" ht="13" customHeight="1"/>
    <row r="64" spans="1:26" ht="13" customHeight="1"/>
    <row r="65" ht="13" customHeight="1"/>
  </sheetData>
  <phoneticPr fontId="0" type="noConversion"/>
  <printOptions gridLines="1"/>
  <pageMargins left="0.2" right="0.39000000000000007" top="0.41000000000000009" bottom="0.41000000000000009" header="0.5" footer="0.5"/>
  <pageSetup paperSize="9" scale="93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65"/>
  <sheetViews>
    <sheetView topLeftCell="A21" zoomScale="125" zoomScaleNormal="150" zoomScalePageLayoutView="150" workbookViewId="0">
      <selection activeCell="D61" sqref="D61"/>
    </sheetView>
  </sheetViews>
  <sheetFormatPr baseColWidth="10" defaultRowHeight="9" x14ac:dyDescent="0"/>
  <cols>
    <col min="1" max="1" width="15.3984375" customWidth="1"/>
    <col min="2" max="2" width="4.59765625" customWidth="1"/>
    <col min="3" max="26" width="3.59765625" customWidth="1"/>
  </cols>
  <sheetData>
    <row r="1" spans="1:26" ht="78" customHeight="1">
      <c r="A1" s="75" t="s">
        <v>213</v>
      </c>
      <c r="B1" s="1" t="s">
        <v>57</v>
      </c>
      <c r="C1" s="1" t="s">
        <v>189</v>
      </c>
      <c r="D1" s="1" t="s">
        <v>155</v>
      </c>
      <c r="E1" s="2" t="s">
        <v>156</v>
      </c>
      <c r="F1" s="1" t="s">
        <v>184</v>
      </c>
      <c r="G1" s="2" t="s">
        <v>187</v>
      </c>
      <c r="H1" s="1" t="s">
        <v>6</v>
      </c>
      <c r="I1" s="1" t="s">
        <v>180</v>
      </c>
      <c r="J1" s="1" t="s">
        <v>113</v>
      </c>
      <c r="K1" s="1" t="s">
        <v>157</v>
      </c>
      <c r="L1" s="1" t="s">
        <v>114</v>
      </c>
      <c r="M1" s="1" t="s">
        <v>115</v>
      </c>
      <c r="N1" s="1" t="s">
        <v>65</v>
      </c>
      <c r="O1" s="1" t="s">
        <v>5</v>
      </c>
      <c r="P1" s="1" t="s">
        <v>163</v>
      </c>
      <c r="Q1" s="1" t="s">
        <v>147</v>
      </c>
      <c r="R1" s="1" t="s">
        <v>148</v>
      </c>
      <c r="S1" s="1" t="s">
        <v>149</v>
      </c>
      <c r="T1" s="1" t="s">
        <v>153</v>
      </c>
      <c r="U1" s="1" t="s">
        <v>173</v>
      </c>
      <c r="V1" s="1" t="s">
        <v>196</v>
      </c>
      <c r="W1" s="2" t="s">
        <v>88</v>
      </c>
      <c r="X1" s="21" t="s">
        <v>18</v>
      </c>
      <c r="Y1" s="21" t="s">
        <v>19</v>
      </c>
      <c r="Z1" s="21" t="s">
        <v>97</v>
      </c>
    </row>
    <row r="2" spans="1:26" ht="11" customHeight="1">
      <c r="A2" s="4" t="s">
        <v>105</v>
      </c>
      <c r="B2" s="19"/>
      <c r="D2" s="19"/>
      <c r="E2" s="82"/>
      <c r="F2" s="18"/>
      <c r="I2" s="57"/>
      <c r="J2" s="19"/>
      <c r="K2" s="86"/>
      <c r="M2" s="19"/>
      <c r="N2" s="19"/>
      <c r="O2" s="18"/>
      <c r="P2" s="57"/>
      <c r="R2" s="18"/>
      <c r="S2" s="18"/>
      <c r="T2" s="19"/>
      <c r="U2" s="18"/>
      <c r="V2" s="18"/>
      <c r="W2" s="14">
        <f t="shared" ref="W2:W33" si="0">COUNTIF((B2:V2),"&gt;0.9")</f>
        <v>0</v>
      </c>
      <c r="X2">
        <f t="shared" ref="X2:X33" si="1">MAX(B2:V2)</f>
        <v>0</v>
      </c>
      <c r="Y2">
        <f t="shared" ref="Y2:Y33" si="2">MIN(B2:V2)</f>
        <v>0</v>
      </c>
      <c r="Z2" t="e">
        <f t="shared" ref="Z2:Z33" si="3">MEDIAN(B2:V2)</f>
        <v>#NUM!</v>
      </c>
    </row>
    <row r="3" spans="1:26" ht="11" customHeight="1">
      <c r="A3" s="4" t="s">
        <v>110</v>
      </c>
      <c r="B3">
        <v>4</v>
      </c>
      <c r="D3">
        <v>2</v>
      </c>
      <c r="E3" s="83"/>
      <c r="F3" s="36">
        <v>3</v>
      </c>
      <c r="G3">
        <v>4</v>
      </c>
      <c r="I3" s="57"/>
      <c r="J3">
        <v>1</v>
      </c>
      <c r="K3" s="76">
        <v>2</v>
      </c>
      <c r="L3">
        <v>1</v>
      </c>
      <c r="M3">
        <v>2</v>
      </c>
      <c r="N3">
        <v>4</v>
      </c>
      <c r="O3">
        <v>4</v>
      </c>
      <c r="P3" s="57"/>
      <c r="Q3">
        <v>1</v>
      </c>
      <c r="T3">
        <v>1</v>
      </c>
      <c r="U3">
        <v>3</v>
      </c>
      <c r="V3">
        <v>2</v>
      </c>
      <c r="W3" s="14">
        <f t="shared" si="0"/>
        <v>14</v>
      </c>
      <c r="X3">
        <f t="shared" si="1"/>
        <v>4</v>
      </c>
      <c r="Y3">
        <f t="shared" si="2"/>
        <v>1</v>
      </c>
      <c r="Z3">
        <f t="shared" si="3"/>
        <v>2</v>
      </c>
    </row>
    <row r="4" spans="1:26" ht="11" customHeight="1">
      <c r="A4" s="4" t="s">
        <v>111</v>
      </c>
      <c r="E4" s="82"/>
      <c r="F4">
        <v>1</v>
      </c>
      <c r="G4">
        <v>1</v>
      </c>
      <c r="I4" s="57"/>
      <c r="K4" s="76"/>
      <c r="O4">
        <v>1</v>
      </c>
      <c r="P4" s="57"/>
      <c r="W4" s="14">
        <f t="shared" si="0"/>
        <v>3</v>
      </c>
      <c r="X4">
        <f t="shared" si="1"/>
        <v>1</v>
      </c>
      <c r="Y4">
        <f t="shared" si="2"/>
        <v>1</v>
      </c>
      <c r="Z4">
        <f t="shared" si="3"/>
        <v>1</v>
      </c>
    </row>
    <row r="5" spans="1:26" ht="11" customHeight="1">
      <c r="A5" s="4" t="s">
        <v>158</v>
      </c>
      <c r="B5">
        <v>2</v>
      </c>
      <c r="E5" s="82"/>
      <c r="I5" s="57"/>
      <c r="K5" s="76"/>
      <c r="P5" s="57"/>
      <c r="W5" s="14">
        <f t="shared" si="0"/>
        <v>1</v>
      </c>
      <c r="X5">
        <f t="shared" si="1"/>
        <v>2</v>
      </c>
      <c r="Y5">
        <f t="shared" si="2"/>
        <v>2</v>
      </c>
      <c r="Z5">
        <f t="shared" si="3"/>
        <v>2</v>
      </c>
    </row>
    <row r="6" spans="1:26" ht="11" customHeight="1">
      <c r="A6" s="4" t="s">
        <v>41</v>
      </c>
      <c r="B6">
        <v>5</v>
      </c>
      <c r="D6">
        <v>3</v>
      </c>
      <c r="E6" s="83"/>
      <c r="F6">
        <v>2</v>
      </c>
      <c r="G6">
        <v>2</v>
      </c>
      <c r="I6" s="57"/>
      <c r="K6" s="76">
        <v>1</v>
      </c>
      <c r="L6">
        <v>4</v>
      </c>
      <c r="M6">
        <v>2</v>
      </c>
      <c r="N6">
        <v>2</v>
      </c>
      <c r="O6">
        <v>4</v>
      </c>
      <c r="P6" s="57"/>
      <c r="Q6">
        <v>3</v>
      </c>
      <c r="T6">
        <v>2</v>
      </c>
      <c r="U6">
        <v>4</v>
      </c>
      <c r="V6">
        <v>4</v>
      </c>
      <c r="W6" s="14">
        <f t="shared" si="0"/>
        <v>13</v>
      </c>
      <c r="X6">
        <f t="shared" si="1"/>
        <v>5</v>
      </c>
      <c r="Y6">
        <f t="shared" si="2"/>
        <v>1</v>
      </c>
      <c r="Z6">
        <f t="shared" si="3"/>
        <v>3</v>
      </c>
    </row>
    <row r="7" spans="1:26" ht="11" customHeight="1">
      <c r="A7" s="4" t="s">
        <v>42</v>
      </c>
      <c r="E7" s="82"/>
      <c r="I7" s="57"/>
      <c r="K7" s="76"/>
      <c r="P7" s="57"/>
      <c r="W7" s="14">
        <f t="shared" si="0"/>
        <v>0</v>
      </c>
      <c r="X7">
        <f t="shared" si="1"/>
        <v>0</v>
      </c>
      <c r="Y7">
        <f t="shared" si="2"/>
        <v>0</v>
      </c>
      <c r="Z7" t="e">
        <f t="shared" si="3"/>
        <v>#NUM!</v>
      </c>
    </row>
    <row r="8" spans="1:26" ht="11" customHeight="1">
      <c r="A8" s="4" t="s">
        <v>43</v>
      </c>
      <c r="E8" s="82"/>
      <c r="I8" s="57"/>
      <c r="K8" s="76"/>
      <c r="P8" s="57"/>
      <c r="W8" s="14">
        <f t="shared" si="0"/>
        <v>0</v>
      </c>
      <c r="X8">
        <f t="shared" si="1"/>
        <v>0</v>
      </c>
      <c r="Y8">
        <f t="shared" si="2"/>
        <v>0</v>
      </c>
      <c r="Z8" t="e">
        <f t="shared" si="3"/>
        <v>#NUM!</v>
      </c>
    </row>
    <row r="9" spans="1:26" ht="11" customHeight="1">
      <c r="A9" s="4" t="s">
        <v>44</v>
      </c>
      <c r="B9">
        <v>2</v>
      </c>
      <c r="E9" s="82"/>
      <c r="I9" s="57"/>
      <c r="K9" s="76"/>
      <c r="M9">
        <v>1</v>
      </c>
      <c r="P9" s="57"/>
      <c r="W9" s="14">
        <f t="shared" si="0"/>
        <v>2</v>
      </c>
      <c r="X9">
        <f t="shared" si="1"/>
        <v>2</v>
      </c>
      <c r="Y9">
        <f t="shared" si="2"/>
        <v>1</v>
      </c>
      <c r="Z9">
        <f t="shared" si="3"/>
        <v>1.5</v>
      </c>
    </row>
    <row r="10" spans="1:26" ht="11" customHeight="1">
      <c r="A10" s="4" t="s">
        <v>20</v>
      </c>
      <c r="B10">
        <v>4</v>
      </c>
      <c r="D10">
        <v>2</v>
      </c>
      <c r="E10" s="83"/>
      <c r="F10" s="36">
        <v>4</v>
      </c>
      <c r="G10">
        <v>3</v>
      </c>
      <c r="I10" s="57"/>
      <c r="K10" s="76">
        <v>1</v>
      </c>
      <c r="L10">
        <v>4</v>
      </c>
      <c r="N10">
        <v>1</v>
      </c>
      <c r="P10" s="57"/>
      <c r="Q10">
        <v>4</v>
      </c>
      <c r="T10">
        <v>1</v>
      </c>
      <c r="W10" s="14">
        <f t="shared" si="0"/>
        <v>9</v>
      </c>
      <c r="X10">
        <f t="shared" si="1"/>
        <v>4</v>
      </c>
      <c r="Y10">
        <f t="shared" si="2"/>
        <v>1</v>
      </c>
      <c r="Z10">
        <f t="shared" si="3"/>
        <v>3</v>
      </c>
    </row>
    <row r="11" spans="1:26" ht="11" customHeight="1">
      <c r="A11" s="4" t="s">
        <v>73</v>
      </c>
      <c r="B11">
        <v>5</v>
      </c>
      <c r="D11">
        <v>2</v>
      </c>
      <c r="E11" s="82"/>
      <c r="F11">
        <v>2</v>
      </c>
      <c r="G11">
        <v>1</v>
      </c>
      <c r="I11" s="57"/>
      <c r="K11" s="76">
        <v>2</v>
      </c>
      <c r="M11">
        <v>1</v>
      </c>
      <c r="N11">
        <v>4</v>
      </c>
      <c r="O11">
        <v>8</v>
      </c>
      <c r="P11" s="57"/>
      <c r="U11">
        <v>1</v>
      </c>
      <c r="W11" s="14">
        <f t="shared" si="0"/>
        <v>9</v>
      </c>
      <c r="X11">
        <f t="shared" si="1"/>
        <v>8</v>
      </c>
      <c r="Y11">
        <f t="shared" si="2"/>
        <v>1</v>
      </c>
      <c r="Z11">
        <f t="shared" si="3"/>
        <v>2</v>
      </c>
    </row>
    <row r="12" spans="1:26" ht="11" customHeight="1">
      <c r="A12" s="4" t="s">
        <v>172</v>
      </c>
      <c r="E12" s="82"/>
      <c r="F12">
        <v>1</v>
      </c>
      <c r="G12">
        <v>1</v>
      </c>
      <c r="I12" s="57"/>
      <c r="K12" s="76">
        <v>1</v>
      </c>
      <c r="L12">
        <v>1</v>
      </c>
      <c r="M12">
        <v>1</v>
      </c>
      <c r="O12">
        <v>2</v>
      </c>
      <c r="P12" s="57"/>
      <c r="W12" s="14">
        <f t="shared" si="0"/>
        <v>6</v>
      </c>
      <c r="X12">
        <f t="shared" si="1"/>
        <v>2</v>
      </c>
      <c r="Y12">
        <f t="shared" si="2"/>
        <v>1</v>
      </c>
      <c r="Z12">
        <f t="shared" si="3"/>
        <v>1</v>
      </c>
    </row>
    <row r="13" spans="1:26" ht="11" customHeight="1">
      <c r="A13" s="4" t="s">
        <v>75</v>
      </c>
      <c r="B13">
        <v>2</v>
      </c>
      <c r="E13" s="82"/>
      <c r="I13" s="57"/>
      <c r="K13" s="76"/>
      <c r="O13">
        <v>2</v>
      </c>
      <c r="P13" s="57"/>
      <c r="W13" s="14">
        <f t="shared" si="0"/>
        <v>2</v>
      </c>
      <c r="X13">
        <f t="shared" si="1"/>
        <v>2</v>
      </c>
      <c r="Y13">
        <f t="shared" si="2"/>
        <v>2</v>
      </c>
      <c r="Z13">
        <f t="shared" si="3"/>
        <v>2</v>
      </c>
    </row>
    <row r="14" spans="1:26" ht="11" customHeight="1">
      <c r="A14" s="4" t="s">
        <v>76</v>
      </c>
      <c r="B14">
        <v>6</v>
      </c>
      <c r="D14">
        <v>3</v>
      </c>
      <c r="E14" s="83"/>
      <c r="F14">
        <v>2</v>
      </c>
      <c r="G14">
        <v>2</v>
      </c>
      <c r="I14" s="57"/>
      <c r="J14">
        <v>2</v>
      </c>
      <c r="K14" s="76">
        <v>2</v>
      </c>
      <c r="L14">
        <v>2</v>
      </c>
      <c r="M14">
        <v>2</v>
      </c>
      <c r="N14">
        <v>4</v>
      </c>
      <c r="O14">
        <v>2</v>
      </c>
      <c r="P14" s="57"/>
      <c r="Q14">
        <v>2</v>
      </c>
      <c r="T14">
        <v>3</v>
      </c>
      <c r="U14">
        <v>1</v>
      </c>
      <c r="V14">
        <v>2</v>
      </c>
      <c r="W14" s="14">
        <f t="shared" si="0"/>
        <v>14</v>
      </c>
      <c r="X14">
        <f t="shared" si="1"/>
        <v>6</v>
      </c>
      <c r="Y14">
        <f t="shared" si="2"/>
        <v>1</v>
      </c>
      <c r="Z14">
        <f t="shared" si="3"/>
        <v>2</v>
      </c>
    </row>
    <row r="15" spans="1:26" ht="11" customHeight="1">
      <c r="A15" s="4" t="s">
        <v>36</v>
      </c>
      <c r="B15">
        <v>2</v>
      </c>
      <c r="E15" s="82"/>
      <c r="I15" s="57"/>
      <c r="K15" s="76"/>
      <c r="L15">
        <v>1</v>
      </c>
      <c r="P15" s="57"/>
      <c r="Q15">
        <v>3</v>
      </c>
      <c r="T15">
        <v>1</v>
      </c>
      <c r="W15" s="14">
        <f t="shared" si="0"/>
        <v>4</v>
      </c>
      <c r="X15">
        <f t="shared" si="1"/>
        <v>3</v>
      </c>
      <c r="Y15">
        <f t="shared" si="2"/>
        <v>1</v>
      </c>
      <c r="Z15">
        <f t="shared" si="3"/>
        <v>1.5</v>
      </c>
    </row>
    <row r="16" spans="1:26" ht="11" customHeight="1">
      <c r="A16" s="17" t="s">
        <v>37</v>
      </c>
      <c r="E16" s="82"/>
      <c r="I16" s="57"/>
      <c r="K16" s="76"/>
      <c r="P16" s="57"/>
      <c r="W16" s="14">
        <f t="shared" si="0"/>
        <v>0</v>
      </c>
      <c r="X16">
        <f t="shared" si="1"/>
        <v>0</v>
      </c>
      <c r="Y16">
        <f t="shared" si="2"/>
        <v>0</v>
      </c>
      <c r="Z16" t="e">
        <f t="shared" si="3"/>
        <v>#NUM!</v>
      </c>
    </row>
    <row r="17" spans="1:26" ht="11" customHeight="1">
      <c r="A17" s="4" t="s">
        <v>38</v>
      </c>
      <c r="B17">
        <v>4</v>
      </c>
      <c r="D17">
        <v>2</v>
      </c>
      <c r="E17" s="82"/>
      <c r="F17">
        <v>1</v>
      </c>
      <c r="G17">
        <v>2</v>
      </c>
      <c r="I17" s="57"/>
      <c r="J17">
        <v>2</v>
      </c>
      <c r="K17" s="76">
        <v>5</v>
      </c>
      <c r="L17">
        <v>3</v>
      </c>
      <c r="M17">
        <v>2</v>
      </c>
      <c r="N17">
        <v>1</v>
      </c>
      <c r="O17">
        <v>6</v>
      </c>
      <c r="P17" s="57"/>
      <c r="Q17">
        <v>1</v>
      </c>
      <c r="T17">
        <v>2</v>
      </c>
      <c r="V17">
        <v>2</v>
      </c>
      <c r="W17" s="14">
        <f t="shared" si="0"/>
        <v>13</v>
      </c>
      <c r="X17">
        <f t="shared" si="1"/>
        <v>6</v>
      </c>
      <c r="Y17">
        <f t="shared" si="2"/>
        <v>1</v>
      </c>
      <c r="Z17">
        <f t="shared" si="3"/>
        <v>2</v>
      </c>
    </row>
    <row r="18" spans="1:26" ht="11" customHeight="1">
      <c r="A18" s="4" t="s">
        <v>107</v>
      </c>
      <c r="E18" s="82"/>
      <c r="I18" s="57"/>
      <c r="K18" s="76"/>
      <c r="P18" s="57"/>
      <c r="W18" s="14">
        <f t="shared" si="0"/>
        <v>0</v>
      </c>
      <c r="X18">
        <f t="shared" si="1"/>
        <v>0</v>
      </c>
      <c r="Y18">
        <f t="shared" si="2"/>
        <v>0</v>
      </c>
      <c r="Z18" t="e">
        <f t="shared" si="3"/>
        <v>#NUM!</v>
      </c>
    </row>
    <row r="19" spans="1:26" ht="11" customHeight="1">
      <c r="A19" s="4" t="s">
        <v>39</v>
      </c>
      <c r="E19" s="82"/>
      <c r="I19" s="57"/>
      <c r="K19" s="76"/>
      <c r="O19">
        <v>2</v>
      </c>
      <c r="P19" s="57"/>
      <c r="W19" s="14">
        <f t="shared" si="0"/>
        <v>1</v>
      </c>
      <c r="X19">
        <f t="shared" si="1"/>
        <v>2</v>
      </c>
      <c r="Y19">
        <f t="shared" si="2"/>
        <v>2</v>
      </c>
      <c r="Z19">
        <f t="shared" si="3"/>
        <v>2</v>
      </c>
    </row>
    <row r="20" spans="1:26" ht="11" customHeight="1">
      <c r="A20" s="4" t="s">
        <v>40</v>
      </c>
      <c r="B20">
        <v>2</v>
      </c>
      <c r="D20">
        <v>1</v>
      </c>
      <c r="E20" s="82"/>
      <c r="G20">
        <v>2</v>
      </c>
      <c r="I20" s="57"/>
      <c r="J20">
        <v>4</v>
      </c>
      <c r="K20" s="76"/>
      <c r="M20">
        <v>2</v>
      </c>
      <c r="N20">
        <v>6</v>
      </c>
      <c r="O20">
        <v>6</v>
      </c>
      <c r="P20" s="57"/>
      <c r="Q20">
        <v>12</v>
      </c>
      <c r="T20">
        <v>2</v>
      </c>
      <c r="W20" s="14">
        <f t="shared" si="0"/>
        <v>9</v>
      </c>
      <c r="X20">
        <f t="shared" si="1"/>
        <v>12</v>
      </c>
      <c r="Y20">
        <f t="shared" si="2"/>
        <v>1</v>
      </c>
      <c r="Z20">
        <f t="shared" si="3"/>
        <v>2</v>
      </c>
    </row>
    <row r="21" spans="1:26" ht="11" customHeight="1">
      <c r="A21" s="4" t="s">
        <v>53</v>
      </c>
      <c r="B21">
        <v>4</v>
      </c>
      <c r="E21" s="83"/>
      <c r="G21">
        <v>4</v>
      </c>
      <c r="I21" s="57"/>
      <c r="J21">
        <v>2</v>
      </c>
      <c r="K21" s="76">
        <v>1</v>
      </c>
      <c r="M21">
        <v>2</v>
      </c>
      <c r="N21">
        <v>2</v>
      </c>
      <c r="O21">
        <v>4</v>
      </c>
      <c r="P21" s="57"/>
      <c r="Q21">
        <v>3</v>
      </c>
      <c r="T21">
        <v>2</v>
      </c>
      <c r="U21">
        <v>1</v>
      </c>
      <c r="V21">
        <v>4</v>
      </c>
      <c r="W21" s="14">
        <f t="shared" si="0"/>
        <v>11</v>
      </c>
      <c r="X21">
        <f t="shared" si="1"/>
        <v>4</v>
      </c>
      <c r="Y21">
        <f t="shared" si="2"/>
        <v>1</v>
      </c>
      <c r="Z21">
        <f t="shared" si="3"/>
        <v>2</v>
      </c>
    </row>
    <row r="22" spans="1:26" ht="11" customHeight="1">
      <c r="A22" s="4" t="s">
        <v>94</v>
      </c>
      <c r="B22">
        <v>1</v>
      </c>
      <c r="D22">
        <v>1</v>
      </c>
      <c r="E22" s="82"/>
      <c r="G22">
        <v>1</v>
      </c>
      <c r="I22" s="57"/>
      <c r="J22">
        <v>2</v>
      </c>
      <c r="K22" s="76">
        <v>1</v>
      </c>
      <c r="P22" s="57"/>
      <c r="Q22">
        <v>2</v>
      </c>
      <c r="T22">
        <v>1</v>
      </c>
      <c r="W22" s="14">
        <f t="shared" si="0"/>
        <v>7</v>
      </c>
      <c r="X22">
        <f t="shared" si="1"/>
        <v>2</v>
      </c>
      <c r="Y22">
        <f t="shared" si="2"/>
        <v>1</v>
      </c>
      <c r="Z22">
        <f t="shared" si="3"/>
        <v>1</v>
      </c>
    </row>
    <row r="23" spans="1:26" ht="11" customHeight="1">
      <c r="A23" s="4" t="s">
        <v>54</v>
      </c>
      <c r="B23">
        <v>2</v>
      </c>
      <c r="E23" s="82"/>
      <c r="F23">
        <v>1</v>
      </c>
      <c r="G23">
        <v>1</v>
      </c>
      <c r="I23" s="57"/>
      <c r="J23">
        <v>1</v>
      </c>
      <c r="K23" s="76"/>
      <c r="L23">
        <v>1</v>
      </c>
      <c r="M23">
        <v>2</v>
      </c>
      <c r="P23" s="57"/>
      <c r="Q23">
        <v>2</v>
      </c>
      <c r="W23" s="14">
        <f t="shared" si="0"/>
        <v>7</v>
      </c>
      <c r="X23">
        <f t="shared" si="1"/>
        <v>2</v>
      </c>
      <c r="Y23">
        <f t="shared" si="2"/>
        <v>1</v>
      </c>
      <c r="Z23">
        <f t="shared" si="3"/>
        <v>1</v>
      </c>
    </row>
    <row r="24" spans="1:26" ht="11" customHeight="1">
      <c r="A24" s="4" t="s">
        <v>141</v>
      </c>
      <c r="B24">
        <v>3</v>
      </c>
      <c r="E24" s="82"/>
      <c r="G24">
        <v>2</v>
      </c>
      <c r="I24" s="57"/>
      <c r="K24" s="76"/>
      <c r="N24">
        <v>2</v>
      </c>
      <c r="O24">
        <v>1</v>
      </c>
      <c r="P24" s="57"/>
      <c r="T24">
        <v>1</v>
      </c>
      <c r="W24" s="14">
        <f t="shared" si="0"/>
        <v>5</v>
      </c>
      <c r="X24">
        <f t="shared" si="1"/>
        <v>3</v>
      </c>
      <c r="Y24">
        <f t="shared" si="2"/>
        <v>1</v>
      </c>
      <c r="Z24">
        <f t="shared" si="3"/>
        <v>2</v>
      </c>
    </row>
    <row r="25" spans="1:26" ht="11" customHeight="1">
      <c r="A25" s="4" t="s">
        <v>150</v>
      </c>
      <c r="E25" s="82"/>
      <c r="G25">
        <v>2</v>
      </c>
      <c r="I25" s="57"/>
      <c r="K25" s="76">
        <v>1</v>
      </c>
      <c r="P25" s="57"/>
      <c r="W25" s="14">
        <f t="shared" si="0"/>
        <v>2</v>
      </c>
      <c r="X25">
        <f t="shared" si="1"/>
        <v>2</v>
      </c>
      <c r="Y25">
        <f t="shared" si="2"/>
        <v>1</v>
      </c>
      <c r="Z25">
        <f t="shared" si="3"/>
        <v>1.5</v>
      </c>
    </row>
    <row r="26" spans="1:26" ht="11" customHeight="1">
      <c r="A26" s="4" t="s">
        <v>151</v>
      </c>
      <c r="E26" s="82"/>
      <c r="I26" s="57"/>
      <c r="K26" s="76"/>
      <c r="P26" s="57"/>
      <c r="W26" s="14">
        <f t="shared" si="0"/>
        <v>0</v>
      </c>
      <c r="X26">
        <f t="shared" si="1"/>
        <v>0</v>
      </c>
      <c r="Y26">
        <f t="shared" si="2"/>
        <v>0</v>
      </c>
      <c r="Z26" t="e">
        <f t="shared" si="3"/>
        <v>#NUM!</v>
      </c>
    </row>
    <row r="27" spans="1:26" ht="11" customHeight="1">
      <c r="A27" s="4" t="s">
        <v>66</v>
      </c>
      <c r="D27">
        <v>1</v>
      </c>
      <c r="E27" s="83"/>
      <c r="F27">
        <v>1</v>
      </c>
      <c r="G27">
        <v>4</v>
      </c>
      <c r="I27" s="57"/>
      <c r="J27">
        <v>5</v>
      </c>
      <c r="K27" s="76">
        <v>3</v>
      </c>
      <c r="L27">
        <v>4</v>
      </c>
      <c r="M27">
        <v>8</v>
      </c>
      <c r="N27">
        <v>4</v>
      </c>
      <c r="P27" s="57"/>
      <c r="T27">
        <v>2</v>
      </c>
      <c r="W27" s="14">
        <f t="shared" si="0"/>
        <v>9</v>
      </c>
      <c r="X27">
        <f t="shared" si="1"/>
        <v>8</v>
      </c>
      <c r="Y27">
        <f t="shared" si="2"/>
        <v>1</v>
      </c>
      <c r="Z27">
        <f t="shared" si="3"/>
        <v>4</v>
      </c>
    </row>
    <row r="28" spans="1:26" ht="11" customHeight="1">
      <c r="A28" s="4" t="s">
        <v>67</v>
      </c>
      <c r="E28" s="82"/>
      <c r="I28" s="57"/>
      <c r="K28" s="76"/>
      <c r="P28" s="57"/>
      <c r="W28" s="14">
        <f t="shared" si="0"/>
        <v>0</v>
      </c>
      <c r="X28">
        <f t="shared" si="1"/>
        <v>0</v>
      </c>
      <c r="Y28">
        <f t="shared" si="2"/>
        <v>0</v>
      </c>
      <c r="Z28" t="e">
        <f t="shared" si="3"/>
        <v>#NUM!</v>
      </c>
    </row>
    <row r="29" spans="1:26" ht="11" customHeight="1">
      <c r="A29" s="17" t="s">
        <v>68</v>
      </c>
      <c r="B29">
        <v>30</v>
      </c>
      <c r="D29">
        <v>9</v>
      </c>
      <c r="E29" s="83"/>
      <c r="F29">
        <v>4</v>
      </c>
      <c r="G29">
        <v>2</v>
      </c>
      <c r="I29" s="57"/>
      <c r="J29">
        <v>5</v>
      </c>
      <c r="K29" s="76">
        <v>6</v>
      </c>
      <c r="L29">
        <v>12</v>
      </c>
      <c r="M29">
        <v>6</v>
      </c>
      <c r="O29">
        <v>30</v>
      </c>
      <c r="P29" s="57"/>
      <c r="Q29">
        <v>6</v>
      </c>
      <c r="T29">
        <v>5</v>
      </c>
      <c r="U29">
        <v>3</v>
      </c>
      <c r="V29">
        <v>6</v>
      </c>
      <c r="W29" s="14">
        <f t="shared" si="0"/>
        <v>13</v>
      </c>
      <c r="X29">
        <f t="shared" si="1"/>
        <v>30</v>
      </c>
      <c r="Y29">
        <f t="shared" si="2"/>
        <v>2</v>
      </c>
      <c r="Z29">
        <f t="shared" si="3"/>
        <v>6</v>
      </c>
    </row>
    <row r="30" spans="1:26" ht="11" customHeight="1">
      <c r="A30" s="4" t="s">
        <v>69</v>
      </c>
      <c r="B30">
        <v>1</v>
      </c>
      <c r="E30" s="83"/>
      <c r="F30">
        <v>4</v>
      </c>
      <c r="G30">
        <v>8</v>
      </c>
      <c r="I30" s="57"/>
      <c r="J30">
        <v>2</v>
      </c>
      <c r="K30" s="76">
        <v>2</v>
      </c>
      <c r="L30">
        <v>5</v>
      </c>
      <c r="M30">
        <v>8</v>
      </c>
      <c r="N30">
        <v>8</v>
      </c>
      <c r="O30">
        <v>5</v>
      </c>
      <c r="P30" s="57"/>
      <c r="Q30">
        <v>3</v>
      </c>
      <c r="T30">
        <v>10</v>
      </c>
      <c r="U30">
        <v>2</v>
      </c>
      <c r="V30">
        <v>2</v>
      </c>
      <c r="W30" s="14">
        <f t="shared" si="0"/>
        <v>13</v>
      </c>
      <c r="X30">
        <f t="shared" si="1"/>
        <v>10</v>
      </c>
      <c r="Y30">
        <f t="shared" si="2"/>
        <v>1</v>
      </c>
      <c r="Z30">
        <f t="shared" si="3"/>
        <v>4</v>
      </c>
    </row>
    <row r="31" spans="1:26" ht="11" customHeight="1">
      <c r="A31" s="4" t="s">
        <v>125</v>
      </c>
      <c r="E31" s="83"/>
      <c r="I31" s="57"/>
      <c r="K31" s="76"/>
      <c r="P31" s="57"/>
      <c r="Q31">
        <v>1</v>
      </c>
      <c r="T31">
        <v>1</v>
      </c>
      <c r="W31" s="14">
        <f t="shared" si="0"/>
        <v>2</v>
      </c>
      <c r="X31">
        <f t="shared" si="1"/>
        <v>1</v>
      </c>
      <c r="Y31">
        <f t="shared" si="2"/>
        <v>1</v>
      </c>
      <c r="Z31">
        <f t="shared" si="3"/>
        <v>1</v>
      </c>
    </row>
    <row r="32" spans="1:26" ht="11" customHeight="1">
      <c r="A32" s="4" t="s">
        <v>102</v>
      </c>
      <c r="E32" s="82"/>
      <c r="I32" s="57"/>
      <c r="K32" s="76"/>
      <c r="P32" s="57"/>
      <c r="W32" s="14">
        <f t="shared" si="0"/>
        <v>0</v>
      </c>
      <c r="X32">
        <f t="shared" si="1"/>
        <v>0</v>
      </c>
      <c r="Y32">
        <f t="shared" si="2"/>
        <v>0</v>
      </c>
      <c r="Z32" t="e">
        <f t="shared" si="3"/>
        <v>#NUM!</v>
      </c>
    </row>
    <row r="33" spans="1:26" ht="11" customHeight="1">
      <c r="A33" s="4" t="s">
        <v>59</v>
      </c>
      <c r="B33">
        <v>4</v>
      </c>
      <c r="E33" s="82"/>
      <c r="I33" s="57"/>
      <c r="K33" s="76"/>
      <c r="O33">
        <v>6</v>
      </c>
      <c r="P33" s="57"/>
      <c r="T33">
        <v>2</v>
      </c>
      <c r="W33" s="14">
        <f t="shared" si="0"/>
        <v>3</v>
      </c>
      <c r="X33">
        <f t="shared" si="1"/>
        <v>6</v>
      </c>
      <c r="Y33">
        <f t="shared" si="2"/>
        <v>2</v>
      </c>
      <c r="Z33">
        <f t="shared" si="3"/>
        <v>4</v>
      </c>
    </row>
    <row r="34" spans="1:26" ht="11" customHeight="1">
      <c r="A34" s="4" t="s">
        <v>61</v>
      </c>
      <c r="B34">
        <v>9</v>
      </c>
      <c r="D34">
        <v>3</v>
      </c>
      <c r="E34" s="83"/>
      <c r="F34">
        <v>2</v>
      </c>
      <c r="G34">
        <v>2</v>
      </c>
      <c r="I34" s="57"/>
      <c r="J34">
        <v>1</v>
      </c>
      <c r="K34" s="76">
        <v>2</v>
      </c>
      <c r="L34">
        <v>3</v>
      </c>
      <c r="N34">
        <v>3</v>
      </c>
      <c r="O34">
        <v>2</v>
      </c>
      <c r="P34" s="57"/>
      <c r="Q34">
        <v>2</v>
      </c>
      <c r="T34">
        <v>2</v>
      </c>
      <c r="U34">
        <v>1</v>
      </c>
      <c r="V34">
        <v>2</v>
      </c>
      <c r="W34" s="14">
        <f t="shared" ref="W34:W57" si="4">COUNTIF((B34:V34),"&gt;0.9")</f>
        <v>13</v>
      </c>
      <c r="X34">
        <f t="shared" ref="X34:X57" si="5">MAX(B34:V34)</f>
        <v>9</v>
      </c>
      <c r="Y34">
        <f t="shared" ref="Y34:Y57" si="6">MIN(B34:V34)</f>
        <v>1</v>
      </c>
      <c r="Z34">
        <f t="shared" ref="Z34:Z57" si="7">MEDIAN(B34:V34)</f>
        <v>2</v>
      </c>
    </row>
    <row r="35" spans="1:26" ht="11" customHeight="1">
      <c r="A35" s="4" t="s">
        <v>62</v>
      </c>
      <c r="E35" s="83"/>
      <c r="G35">
        <v>3</v>
      </c>
      <c r="I35" s="57"/>
      <c r="K35" s="76">
        <v>3</v>
      </c>
      <c r="L35">
        <v>2</v>
      </c>
      <c r="P35" s="57"/>
      <c r="W35" s="14">
        <f t="shared" si="4"/>
        <v>3</v>
      </c>
      <c r="X35">
        <f t="shared" si="5"/>
        <v>3</v>
      </c>
      <c r="Y35">
        <f t="shared" si="6"/>
        <v>2</v>
      </c>
      <c r="Z35">
        <f t="shared" si="7"/>
        <v>3</v>
      </c>
    </row>
    <row r="36" spans="1:26" ht="11" customHeight="1">
      <c r="A36" s="4" t="s">
        <v>63</v>
      </c>
      <c r="E36" s="82"/>
      <c r="I36" s="57"/>
      <c r="K36" s="76"/>
      <c r="P36" s="57"/>
      <c r="W36" s="14">
        <f t="shared" si="4"/>
        <v>0</v>
      </c>
      <c r="X36">
        <f t="shared" si="5"/>
        <v>0</v>
      </c>
      <c r="Y36">
        <f t="shared" si="6"/>
        <v>0</v>
      </c>
      <c r="Z36" t="e">
        <f t="shared" si="7"/>
        <v>#NUM!</v>
      </c>
    </row>
    <row r="37" spans="1:26" ht="11" customHeight="1">
      <c r="A37" s="4" t="s">
        <v>108</v>
      </c>
      <c r="E37" s="82"/>
      <c r="I37" s="57"/>
      <c r="K37" s="76"/>
      <c r="P37" s="57"/>
      <c r="U37">
        <v>1</v>
      </c>
      <c r="W37" s="14">
        <f t="shared" si="4"/>
        <v>1</v>
      </c>
      <c r="X37">
        <f t="shared" si="5"/>
        <v>1</v>
      </c>
      <c r="Y37">
        <f t="shared" si="6"/>
        <v>1</v>
      </c>
      <c r="Z37">
        <f t="shared" si="7"/>
        <v>1</v>
      </c>
    </row>
    <row r="38" spans="1:26" ht="11" customHeight="1">
      <c r="A38" s="4" t="s">
        <v>29</v>
      </c>
      <c r="E38" s="82"/>
      <c r="I38" s="57"/>
      <c r="K38" s="76"/>
      <c r="O38">
        <v>2</v>
      </c>
      <c r="P38" s="57"/>
      <c r="W38" s="14">
        <f t="shared" si="4"/>
        <v>1</v>
      </c>
      <c r="X38">
        <f t="shared" si="5"/>
        <v>2</v>
      </c>
      <c r="Y38">
        <f t="shared" si="6"/>
        <v>2</v>
      </c>
      <c r="Z38">
        <f t="shared" si="7"/>
        <v>2</v>
      </c>
    </row>
    <row r="39" spans="1:26" ht="11" customHeight="1">
      <c r="A39" s="4" t="s">
        <v>130</v>
      </c>
      <c r="E39" s="82"/>
      <c r="G39">
        <v>2</v>
      </c>
      <c r="I39" s="57"/>
      <c r="K39" s="76">
        <v>1</v>
      </c>
      <c r="M39">
        <v>2</v>
      </c>
      <c r="P39" s="57"/>
      <c r="W39" s="14">
        <f t="shared" si="4"/>
        <v>3</v>
      </c>
      <c r="X39">
        <f t="shared" si="5"/>
        <v>2</v>
      </c>
      <c r="Y39">
        <f t="shared" si="6"/>
        <v>1</v>
      </c>
      <c r="Z39">
        <f t="shared" si="7"/>
        <v>2</v>
      </c>
    </row>
    <row r="40" spans="1:26" ht="11" customHeight="1">
      <c r="A40" s="4" t="s">
        <v>109</v>
      </c>
      <c r="E40" s="82"/>
      <c r="I40" s="57"/>
      <c r="K40" s="76"/>
      <c r="P40" s="57"/>
      <c r="W40" s="14">
        <f t="shared" si="4"/>
        <v>0</v>
      </c>
      <c r="X40">
        <f t="shared" si="5"/>
        <v>0</v>
      </c>
      <c r="Y40">
        <f t="shared" si="6"/>
        <v>0</v>
      </c>
      <c r="Z40" t="e">
        <f t="shared" si="7"/>
        <v>#NUM!</v>
      </c>
    </row>
    <row r="41" spans="1:26" ht="11" customHeight="1">
      <c r="A41" s="4" t="s">
        <v>45</v>
      </c>
      <c r="E41" s="82"/>
      <c r="I41" s="57"/>
      <c r="K41" s="76"/>
      <c r="P41" s="57"/>
      <c r="W41" s="14">
        <f t="shared" si="4"/>
        <v>0</v>
      </c>
      <c r="X41">
        <f t="shared" si="5"/>
        <v>0</v>
      </c>
      <c r="Y41">
        <f t="shared" si="6"/>
        <v>0</v>
      </c>
      <c r="Z41" t="e">
        <f t="shared" si="7"/>
        <v>#NUM!</v>
      </c>
    </row>
    <row r="42" spans="1:26" ht="11" customHeight="1">
      <c r="A42" s="4" t="s">
        <v>131</v>
      </c>
      <c r="B42">
        <v>3</v>
      </c>
      <c r="D42">
        <v>3</v>
      </c>
      <c r="E42" s="83"/>
      <c r="F42">
        <v>2</v>
      </c>
      <c r="G42">
        <v>2</v>
      </c>
      <c r="I42" s="57"/>
      <c r="J42">
        <v>2</v>
      </c>
      <c r="K42" s="76">
        <v>2</v>
      </c>
      <c r="L42">
        <v>1</v>
      </c>
      <c r="M42">
        <v>2</v>
      </c>
      <c r="N42">
        <v>1</v>
      </c>
      <c r="O42">
        <v>4</v>
      </c>
      <c r="P42" s="57"/>
      <c r="Q42">
        <v>2</v>
      </c>
      <c r="T42">
        <v>1</v>
      </c>
      <c r="U42">
        <v>2</v>
      </c>
      <c r="V42">
        <v>2</v>
      </c>
      <c r="W42" s="14">
        <f t="shared" si="4"/>
        <v>14</v>
      </c>
      <c r="X42">
        <f t="shared" si="5"/>
        <v>4</v>
      </c>
      <c r="Y42">
        <f t="shared" si="6"/>
        <v>1</v>
      </c>
      <c r="Z42">
        <f t="shared" si="7"/>
        <v>2</v>
      </c>
    </row>
    <row r="43" spans="1:26" ht="11" customHeight="1">
      <c r="A43" s="4" t="s">
        <v>77</v>
      </c>
      <c r="E43" s="83"/>
      <c r="F43">
        <v>6</v>
      </c>
      <c r="G43">
        <v>10</v>
      </c>
      <c r="I43" s="57"/>
      <c r="J43">
        <v>4</v>
      </c>
      <c r="K43" s="76">
        <v>15</v>
      </c>
      <c r="L43">
        <v>6</v>
      </c>
      <c r="M43">
        <v>8</v>
      </c>
      <c r="N43">
        <v>10</v>
      </c>
      <c r="P43" s="57"/>
      <c r="Q43">
        <v>6</v>
      </c>
      <c r="T43">
        <v>4</v>
      </c>
      <c r="V43">
        <v>4</v>
      </c>
      <c r="W43" s="14">
        <f t="shared" si="4"/>
        <v>10</v>
      </c>
      <c r="X43">
        <f t="shared" si="5"/>
        <v>15</v>
      </c>
      <c r="Y43">
        <f t="shared" si="6"/>
        <v>4</v>
      </c>
      <c r="Z43">
        <f t="shared" si="7"/>
        <v>6</v>
      </c>
    </row>
    <row r="44" spans="1:26" ht="11" customHeight="1">
      <c r="A44" s="4" t="s">
        <v>46</v>
      </c>
      <c r="E44" s="82"/>
      <c r="I44" s="57"/>
      <c r="K44" s="76"/>
      <c r="P44" s="57"/>
      <c r="W44" s="14">
        <f t="shared" si="4"/>
        <v>0</v>
      </c>
      <c r="X44">
        <f t="shared" si="5"/>
        <v>0</v>
      </c>
      <c r="Y44">
        <f t="shared" si="6"/>
        <v>0</v>
      </c>
      <c r="Z44" t="e">
        <f t="shared" si="7"/>
        <v>#NUM!</v>
      </c>
    </row>
    <row r="45" spans="1:26" ht="11" customHeight="1">
      <c r="A45" s="17" t="s">
        <v>78</v>
      </c>
      <c r="E45" s="82"/>
      <c r="I45" s="57"/>
      <c r="K45" s="76"/>
      <c r="M45">
        <v>1</v>
      </c>
      <c r="O45">
        <v>1</v>
      </c>
      <c r="P45" s="57"/>
      <c r="W45" s="14">
        <f t="shared" si="4"/>
        <v>2</v>
      </c>
      <c r="X45">
        <f t="shared" si="5"/>
        <v>1</v>
      </c>
      <c r="Y45">
        <f t="shared" si="6"/>
        <v>1</v>
      </c>
      <c r="Z45">
        <f t="shared" si="7"/>
        <v>1</v>
      </c>
    </row>
    <row r="46" spans="1:26" ht="11" customHeight="1">
      <c r="A46" s="4" t="s">
        <v>132</v>
      </c>
      <c r="B46">
        <v>1</v>
      </c>
      <c r="E46" s="82"/>
      <c r="I46" s="57"/>
      <c r="K46" s="76"/>
      <c r="P46" s="57"/>
      <c r="T46">
        <v>1</v>
      </c>
      <c r="W46" s="14">
        <f t="shared" si="4"/>
        <v>2</v>
      </c>
      <c r="X46">
        <f t="shared" si="5"/>
        <v>1</v>
      </c>
      <c r="Y46">
        <f t="shared" si="6"/>
        <v>1</v>
      </c>
      <c r="Z46">
        <f t="shared" si="7"/>
        <v>1</v>
      </c>
    </row>
    <row r="47" spans="1:26" ht="11" customHeight="1">
      <c r="A47" s="17" t="s">
        <v>49</v>
      </c>
      <c r="E47" s="82"/>
      <c r="F47">
        <v>2</v>
      </c>
      <c r="G47">
        <v>3</v>
      </c>
      <c r="I47" s="57"/>
      <c r="K47" s="76"/>
      <c r="P47" s="57"/>
      <c r="Q47">
        <v>5</v>
      </c>
      <c r="W47" s="14">
        <f t="shared" si="4"/>
        <v>3</v>
      </c>
      <c r="X47">
        <f t="shared" si="5"/>
        <v>5</v>
      </c>
      <c r="Y47">
        <f t="shared" si="6"/>
        <v>2</v>
      </c>
      <c r="Z47">
        <f t="shared" si="7"/>
        <v>3</v>
      </c>
    </row>
    <row r="48" spans="1:26" ht="11" customHeight="1">
      <c r="A48" s="17" t="s">
        <v>47</v>
      </c>
      <c r="E48" s="82"/>
      <c r="I48" s="57"/>
      <c r="K48" s="76"/>
      <c r="P48" s="57"/>
      <c r="W48" s="14">
        <f t="shared" si="4"/>
        <v>0</v>
      </c>
      <c r="X48">
        <f t="shared" si="5"/>
        <v>0</v>
      </c>
      <c r="Y48">
        <f t="shared" si="6"/>
        <v>0</v>
      </c>
      <c r="Z48" t="e">
        <f t="shared" si="7"/>
        <v>#NUM!</v>
      </c>
    </row>
    <row r="49" spans="1:26" ht="11" customHeight="1">
      <c r="A49" s="4" t="s">
        <v>50</v>
      </c>
      <c r="E49" s="82"/>
      <c r="I49" s="57"/>
      <c r="K49" s="76"/>
      <c r="P49" s="57"/>
      <c r="W49" s="14">
        <f t="shared" si="4"/>
        <v>0</v>
      </c>
      <c r="X49">
        <f t="shared" si="5"/>
        <v>0</v>
      </c>
      <c r="Y49">
        <f t="shared" si="6"/>
        <v>0</v>
      </c>
      <c r="Z49" t="e">
        <f t="shared" si="7"/>
        <v>#NUM!</v>
      </c>
    </row>
    <row r="50" spans="1:26" ht="11" customHeight="1">
      <c r="A50" s="4" t="s">
        <v>51</v>
      </c>
      <c r="E50" s="82"/>
      <c r="I50" s="57"/>
      <c r="K50" s="76"/>
      <c r="P50" s="57"/>
      <c r="W50" s="14">
        <f t="shared" si="4"/>
        <v>0</v>
      </c>
      <c r="X50">
        <f t="shared" si="5"/>
        <v>0</v>
      </c>
      <c r="Y50">
        <f t="shared" si="6"/>
        <v>0</v>
      </c>
      <c r="Z50" t="e">
        <f t="shared" si="7"/>
        <v>#NUM!</v>
      </c>
    </row>
    <row r="51" spans="1:26" ht="11" customHeight="1">
      <c r="A51" s="4" t="s">
        <v>92</v>
      </c>
      <c r="B51">
        <v>2</v>
      </c>
      <c r="E51" s="82"/>
      <c r="I51" s="57"/>
      <c r="K51" s="76">
        <v>1</v>
      </c>
      <c r="P51" s="57"/>
      <c r="W51" s="14">
        <f t="shared" si="4"/>
        <v>2</v>
      </c>
      <c r="X51">
        <f t="shared" si="5"/>
        <v>2</v>
      </c>
      <c r="Y51">
        <f t="shared" si="6"/>
        <v>1</v>
      </c>
      <c r="Z51">
        <f t="shared" si="7"/>
        <v>1.5</v>
      </c>
    </row>
    <row r="52" spans="1:26" ht="11" customHeight="1">
      <c r="A52" s="4" t="s">
        <v>48</v>
      </c>
      <c r="E52" s="82"/>
      <c r="I52" s="57"/>
      <c r="K52" s="76"/>
      <c r="P52" s="57"/>
      <c r="W52" s="14">
        <f t="shared" si="4"/>
        <v>0</v>
      </c>
      <c r="X52">
        <f t="shared" si="5"/>
        <v>0</v>
      </c>
      <c r="Y52">
        <f t="shared" si="6"/>
        <v>0</v>
      </c>
      <c r="Z52" t="e">
        <f t="shared" si="7"/>
        <v>#NUM!</v>
      </c>
    </row>
    <row r="53" spans="1:26" ht="11" customHeight="1">
      <c r="A53" s="4" t="s">
        <v>99</v>
      </c>
      <c r="E53" s="82"/>
      <c r="I53" s="57"/>
      <c r="K53" s="76"/>
      <c r="P53" s="57"/>
      <c r="W53" s="14">
        <f t="shared" si="4"/>
        <v>0</v>
      </c>
      <c r="X53">
        <f t="shared" si="5"/>
        <v>0</v>
      </c>
      <c r="Y53">
        <f t="shared" si="6"/>
        <v>0</v>
      </c>
      <c r="Z53" t="e">
        <f t="shared" si="7"/>
        <v>#NUM!</v>
      </c>
    </row>
    <row r="54" spans="1:26" ht="11" customHeight="1">
      <c r="A54" s="4" t="s">
        <v>159</v>
      </c>
      <c r="E54" s="82"/>
      <c r="I54" s="57"/>
      <c r="K54" s="76"/>
      <c r="P54" s="57"/>
      <c r="W54" s="14">
        <f t="shared" si="4"/>
        <v>0</v>
      </c>
      <c r="X54">
        <f t="shared" si="5"/>
        <v>0</v>
      </c>
      <c r="Y54">
        <f t="shared" si="6"/>
        <v>0</v>
      </c>
      <c r="Z54" t="e">
        <f t="shared" si="7"/>
        <v>#NUM!</v>
      </c>
    </row>
    <row r="55" spans="1:26" ht="11" customHeight="1">
      <c r="A55" s="4" t="s">
        <v>93</v>
      </c>
      <c r="B55">
        <v>4</v>
      </c>
      <c r="D55">
        <v>5</v>
      </c>
      <c r="E55" s="83"/>
      <c r="F55">
        <v>2</v>
      </c>
      <c r="G55">
        <v>4</v>
      </c>
      <c r="I55" s="57"/>
      <c r="J55">
        <v>2</v>
      </c>
      <c r="K55" s="76">
        <v>2</v>
      </c>
      <c r="L55">
        <v>2</v>
      </c>
      <c r="M55">
        <v>2</v>
      </c>
      <c r="N55">
        <v>4</v>
      </c>
      <c r="O55">
        <v>2</v>
      </c>
      <c r="P55" s="57"/>
      <c r="Q55">
        <v>2</v>
      </c>
      <c r="T55">
        <v>2</v>
      </c>
      <c r="U55">
        <v>3</v>
      </c>
      <c r="W55" s="14">
        <f t="shared" si="4"/>
        <v>13</v>
      </c>
      <c r="X55">
        <f t="shared" si="5"/>
        <v>5</v>
      </c>
      <c r="Y55">
        <f t="shared" si="6"/>
        <v>2</v>
      </c>
      <c r="Z55">
        <f t="shared" si="7"/>
        <v>2</v>
      </c>
    </row>
    <row r="56" spans="1:26" ht="11" customHeight="1">
      <c r="A56" s="4" t="s">
        <v>133</v>
      </c>
      <c r="B56">
        <v>5</v>
      </c>
      <c r="E56" s="83"/>
      <c r="F56">
        <v>1</v>
      </c>
      <c r="I56" s="57"/>
      <c r="J56">
        <v>1</v>
      </c>
      <c r="K56" s="76"/>
      <c r="M56">
        <v>1</v>
      </c>
      <c r="N56">
        <v>1</v>
      </c>
      <c r="O56">
        <v>2</v>
      </c>
      <c r="P56" s="57"/>
      <c r="Q56">
        <v>1</v>
      </c>
      <c r="T56">
        <v>1</v>
      </c>
      <c r="U56">
        <v>1</v>
      </c>
      <c r="V56">
        <v>1</v>
      </c>
      <c r="W56" s="14">
        <f t="shared" si="4"/>
        <v>10</v>
      </c>
      <c r="X56">
        <f t="shared" si="5"/>
        <v>5</v>
      </c>
      <c r="Y56">
        <f t="shared" si="6"/>
        <v>1</v>
      </c>
      <c r="Z56">
        <f t="shared" si="7"/>
        <v>1</v>
      </c>
    </row>
    <row r="57" spans="1:26" ht="11" customHeight="1">
      <c r="A57" s="17" t="s">
        <v>134</v>
      </c>
      <c r="B57">
        <v>4</v>
      </c>
      <c r="D57">
        <v>3</v>
      </c>
      <c r="E57" s="82"/>
      <c r="I57" s="57"/>
      <c r="K57" s="76"/>
      <c r="P57" s="57"/>
      <c r="W57" s="14">
        <f t="shared" si="4"/>
        <v>2</v>
      </c>
      <c r="X57">
        <f t="shared" si="5"/>
        <v>4</v>
      </c>
      <c r="Y57">
        <f t="shared" si="6"/>
        <v>3</v>
      </c>
      <c r="Z57">
        <f t="shared" si="7"/>
        <v>3.5</v>
      </c>
    </row>
    <row r="58" spans="1:26" ht="11" customHeight="1">
      <c r="A58" s="4" t="s">
        <v>171</v>
      </c>
      <c r="B58" s="7"/>
      <c r="C58" s="3"/>
      <c r="D58" s="3"/>
      <c r="E58" s="3"/>
      <c r="F58" s="3"/>
      <c r="G58" s="3"/>
      <c r="H58" s="3"/>
      <c r="I58" s="3"/>
      <c r="J58" s="3"/>
      <c r="K58" s="7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6" ht="11" customHeight="1">
      <c r="A59" s="6" t="s">
        <v>72</v>
      </c>
      <c r="B59">
        <f>COUNTIF((B2:B57),"&gt;0.9")</f>
        <v>25</v>
      </c>
      <c r="C59">
        <f t="shared" ref="C59:D59" si="8">COUNTIF((C2:C57),"&gt;0.9")</f>
        <v>0</v>
      </c>
      <c r="D59">
        <f t="shared" si="8"/>
        <v>14</v>
      </c>
      <c r="E59">
        <f t="shared" ref="E59:W59" si="9">COUNTIF((E2:E57),"&gt;0.9")</f>
        <v>0</v>
      </c>
      <c r="F59">
        <f t="shared" si="9"/>
        <v>18</v>
      </c>
      <c r="G59">
        <f t="shared" si="9"/>
        <v>24</v>
      </c>
      <c r="H59">
        <f t="shared" si="9"/>
        <v>0</v>
      </c>
      <c r="I59">
        <f t="shared" si="9"/>
        <v>0</v>
      </c>
      <c r="J59">
        <f t="shared" si="9"/>
        <v>15</v>
      </c>
      <c r="K59">
        <f t="shared" si="9"/>
        <v>20</v>
      </c>
      <c r="L59">
        <f t="shared" si="9"/>
        <v>16</v>
      </c>
      <c r="M59">
        <f t="shared" si="9"/>
        <v>19</v>
      </c>
      <c r="N59">
        <f t="shared" si="9"/>
        <v>16</v>
      </c>
      <c r="O59">
        <f t="shared" si="9"/>
        <v>21</v>
      </c>
      <c r="P59">
        <f t="shared" si="9"/>
        <v>0</v>
      </c>
      <c r="Q59">
        <f t="shared" si="9"/>
        <v>19</v>
      </c>
      <c r="R59">
        <f t="shared" si="9"/>
        <v>0</v>
      </c>
      <c r="S59">
        <f t="shared" si="9"/>
        <v>0</v>
      </c>
      <c r="T59">
        <f t="shared" si="9"/>
        <v>21</v>
      </c>
      <c r="U59">
        <f t="shared" si="9"/>
        <v>12</v>
      </c>
      <c r="V59">
        <f t="shared" si="9"/>
        <v>11</v>
      </c>
      <c r="W59">
        <f t="shared" si="9"/>
        <v>38</v>
      </c>
    </row>
    <row r="60" spans="1:26" ht="11" customHeight="1">
      <c r="A60" s="12" t="s">
        <v>60</v>
      </c>
      <c r="B60" s="15">
        <f>W59</f>
        <v>38</v>
      </c>
      <c r="V60" t="s">
        <v>91</v>
      </c>
      <c r="W60" s="13">
        <f>COUNTIF((W2:W56),"&lt;0.9")</f>
        <v>18</v>
      </c>
    </row>
    <row r="61" spans="1:26" ht="11" customHeight="1">
      <c r="A61" s="6" t="s">
        <v>55</v>
      </c>
      <c r="B61" s="13">
        <f>SUM(B59:V59)</f>
        <v>251</v>
      </c>
    </row>
    <row r="62" spans="1:26" ht="11" customHeight="1">
      <c r="A62" s="6" t="s">
        <v>56</v>
      </c>
      <c r="B62" s="16">
        <f>AVERAGEIF((B59:V59),"&gt;0.1")</f>
        <v>17.928571428571427</v>
      </c>
      <c r="R62" t="s">
        <v>34</v>
      </c>
      <c r="W62" s="13">
        <f>COUNTIF((B59:V59),"&gt;0.1")</f>
        <v>14</v>
      </c>
    </row>
    <row r="63" spans="1:26" ht="13" customHeight="1"/>
    <row r="64" spans="1:26" ht="13" customHeight="1"/>
    <row r="65" ht="13" customHeight="1"/>
  </sheetData>
  <phoneticPr fontId="0" type="noConversion"/>
  <printOptions gridLines="1"/>
  <pageMargins left="0.55000000000000004" right="0.55000000000000004" top="0.21" bottom="0.21" header="0.10999999999999999" footer="0.10999999999999999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104"/>
  <sheetViews>
    <sheetView zoomScale="125" zoomScaleNormal="150" zoomScalePageLayoutView="150" workbookViewId="0">
      <selection activeCell="I2" sqref="I2:I56"/>
    </sheetView>
  </sheetViews>
  <sheetFormatPr baseColWidth="10" defaultRowHeight="9" x14ac:dyDescent="0"/>
  <cols>
    <col min="1" max="1" width="15.796875" customWidth="1"/>
    <col min="2" max="6" width="3.59765625" customWidth="1"/>
    <col min="7" max="7" width="4" customWidth="1"/>
    <col min="8" max="27" width="3.59765625" customWidth="1"/>
    <col min="28" max="28" width="4.59765625" customWidth="1"/>
  </cols>
  <sheetData>
    <row r="1" spans="1:28" ht="78" customHeight="1">
      <c r="A1" s="75" t="s">
        <v>209</v>
      </c>
      <c r="B1" s="1" t="s">
        <v>57</v>
      </c>
      <c r="C1" s="1" t="s">
        <v>179</v>
      </c>
      <c r="D1" s="1" t="s">
        <v>155</v>
      </c>
      <c r="E1" s="1" t="s">
        <v>162</v>
      </c>
      <c r="F1" s="1" t="s">
        <v>58</v>
      </c>
      <c r="G1" s="1" t="s">
        <v>195</v>
      </c>
      <c r="H1" s="2" t="s">
        <v>190</v>
      </c>
      <c r="I1" s="1" t="s">
        <v>6</v>
      </c>
      <c r="J1" s="1" t="s">
        <v>113</v>
      </c>
      <c r="K1" s="1" t="s">
        <v>157</v>
      </c>
      <c r="L1" s="1" t="s">
        <v>114</v>
      </c>
      <c r="M1" s="1" t="s">
        <v>115</v>
      </c>
      <c r="N1" s="1" t="s">
        <v>65</v>
      </c>
      <c r="O1" s="1" t="s">
        <v>176</v>
      </c>
      <c r="P1" s="1" t="s">
        <v>5</v>
      </c>
      <c r="Q1" s="1" t="s">
        <v>164</v>
      </c>
      <c r="R1" s="1" t="s">
        <v>147</v>
      </c>
      <c r="S1" s="1" t="s">
        <v>148</v>
      </c>
      <c r="T1" s="1" t="s">
        <v>149</v>
      </c>
      <c r="U1" s="1" t="s">
        <v>184</v>
      </c>
      <c r="V1" s="1" t="s">
        <v>153</v>
      </c>
      <c r="W1" s="1" t="s">
        <v>154</v>
      </c>
      <c r="X1" s="1" t="s">
        <v>196</v>
      </c>
      <c r="Y1" s="2" t="s">
        <v>88</v>
      </c>
      <c r="Z1" s="21" t="s">
        <v>18</v>
      </c>
      <c r="AA1" s="21" t="s">
        <v>19</v>
      </c>
      <c r="AB1" s="21" t="s">
        <v>97</v>
      </c>
    </row>
    <row r="2" spans="1:28" ht="12" customHeight="1">
      <c r="A2" s="4" t="s">
        <v>105</v>
      </c>
      <c r="B2" s="19"/>
      <c r="C2" s="57"/>
      <c r="D2" s="19"/>
      <c r="F2" s="18"/>
      <c r="I2">
        <v>1</v>
      </c>
      <c r="J2" s="18"/>
      <c r="K2" s="76"/>
      <c r="M2" s="18"/>
      <c r="N2" s="18"/>
      <c r="O2" s="18"/>
      <c r="P2" s="18"/>
      <c r="Q2" s="57"/>
      <c r="T2" s="18"/>
      <c r="U2" s="18"/>
      <c r="V2" s="19"/>
      <c r="W2" s="18"/>
      <c r="X2" s="18"/>
      <c r="Y2" s="14">
        <f t="shared" ref="Y2:Y33" si="0">COUNTIF((B2:X2),"&gt;0.9")</f>
        <v>1</v>
      </c>
      <c r="Z2">
        <f t="shared" ref="Z2:Z33" si="1">MAX(A2:X2)</f>
        <v>1</v>
      </c>
      <c r="AA2">
        <f t="shared" ref="AA2:AA33" si="2">MIN(A2:X2)</f>
        <v>1</v>
      </c>
      <c r="AB2">
        <f t="shared" ref="AB2:AB33" si="3">MEDIAN(A2:X2)</f>
        <v>1</v>
      </c>
    </row>
    <row r="3" spans="1:28" ht="12" customHeight="1">
      <c r="A3" s="4" t="s">
        <v>110</v>
      </c>
      <c r="B3">
        <v>4</v>
      </c>
      <c r="C3" s="57"/>
      <c r="D3">
        <v>2</v>
      </c>
      <c r="G3">
        <v>2</v>
      </c>
      <c r="H3">
        <v>4</v>
      </c>
      <c r="I3">
        <v>2</v>
      </c>
      <c r="K3" s="76"/>
      <c r="L3">
        <v>2</v>
      </c>
      <c r="M3">
        <v>4</v>
      </c>
      <c r="O3">
        <v>4</v>
      </c>
      <c r="Q3" s="57"/>
      <c r="R3">
        <v>3</v>
      </c>
      <c r="T3">
        <v>2</v>
      </c>
      <c r="U3">
        <v>4</v>
      </c>
      <c r="V3">
        <v>2</v>
      </c>
      <c r="X3">
        <v>2</v>
      </c>
      <c r="Y3" s="14">
        <f t="shared" si="0"/>
        <v>13</v>
      </c>
      <c r="Z3">
        <f t="shared" si="1"/>
        <v>4</v>
      </c>
      <c r="AA3">
        <f t="shared" si="2"/>
        <v>2</v>
      </c>
      <c r="AB3">
        <f t="shared" si="3"/>
        <v>2</v>
      </c>
    </row>
    <row r="4" spans="1:28" ht="12" customHeight="1">
      <c r="A4" s="4" t="s">
        <v>111</v>
      </c>
      <c r="C4" s="57"/>
      <c r="D4">
        <v>2</v>
      </c>
      <c r="G4">
        <v>3</v>
      </c>
      <c r="H4">
        <v>2</v>
      </c>
      <c r="K4" s="76"/>
      <c r="Q4" s="57"/>
      <c r="Y4" s="14">
        <f t="shared" si="0"/>
        <v>3</v>
      </c>
      <c r="Z4">
        <f t="shared" si="1"/>
        <v>3</v>
      </c>
      <c r="AA4">
        <f t="shared" si="2"/>
        <v>2</v>
      </c>
      <c r="AB4">
        <f t="shared" si="3"/>
        <v>2</v>
      </c>
    </row>
    <row r="5" spans="1:28" ht="12" customHeight="1">
      <c r="A5" s="4" t="s">
        <v>158</v>
      </c>
      <c r="C5" s="57"/>
      <c r="K5" s="76"/>
      <c r="Q5" s="57"/>
      <c r="Y5" s="14">
        <f t="shared" si="0"/>
        <v>0</v>
      </c>
      <c r="Z5">
        <f t="shared" si="1"/>
        <v>0</v>
      </c>
      <c r="AA5">
        <f t="shared" si="2"/>
        <v>0</v>
      </c>
      <c r="AB5" t="e">
        <f t="shared" si="3"/>
        <v>#NUM!</v>
      </c>
    </row>
    <row r="6" spans="1:28" ht="12" customHeight="1">
      <c r="A6" s="4" t="s">
        <v>41</v>
      </c>
      <c r="B6">
        <v>4</v>
      </c>
      <c r="C6" s="57"/>
      <c r="D6">
        <v>3</v>
      </c>
      <c r="H6">
        <v>2</v>
      </c>
      <c r="I6">
        <v>4</v>
      </c>
      <c r="K6" s="76"/>
      <c r="L6">
        <v>2</v>
      </c>
      <c r="M6">
        <v>2</v>
      </c>
      <c r="O6">
        <v>2</v>
      </c>
      <c r="Q6" s="57"/>
      <c r="R6">
        <v>3</v>
      </c>
      <c r="T6">
        <v>2</v>
      </c>
      <c r="U6">
        <v>2</v>
      </c>
      <c r="V6">
        <v>2</v>
      </c>
      <c r="X6">
        <v>2</v>
      </c>
      <c r="Y6" s="14">
        <f t="shared" si="0"/>
        <v>12</v>
      </c>
      <c r="Z6">
        <f t="shared" si="1"/>
        <v>4</v>
      </c>
      <c r="AA6">
        <f t="shared" si="2"/>
        <v>2</v>
      </c>
      <c r="AB6">
        <f t="shared" si="3"/>
        <v>2</v>
      </c>
    </row>
    <row r="7" spans="1:28" ht="12" customHeight="1">
      <c r="A7" s="4" t="s">
        <v>42</v>
      </c>
      <c r="C7" s="57"/>
      <c r="K7" s="76"/>
      <c r="Q7" s="57"/>
      <c r="Y7" s="14">
        <f t="shared" si="0"/>
        <v>0</v>
      </c>
      <c r="Z7">
        <f t="shared" si="1"/>
        <v>0</v>
      </c>
      <c r="AA7">
        <f t="shared" si="2"/>
        <v>0</v>
      </c>
      <c r="AB7" t="e">
        <f t="shared" si="3"/>
        <v>#NUM!</v>
      </c>
    </row>
    <row r="8" spans="1:28" ht="12" customHeight="1">
      <c r="A8" s="4" t="s">
        <v>43</v>
      </c>
      <c r="C8" s="57"/>
      <c r="K8" s="76"/>
      <c r="Q8" s="57"/>
      <c r="Y8" s="14">
        <f t="shared" si="0"/>
        <v>0</v>
      </c>
      <c r="Z8">
        <f t="shared" si="1"/>
        <v>0</v>
      </c>
      <c r="AA8">
        <f t="shared" si="2"/>
        <v>0</v>
      </c>
      <c r="AB8" t="e">
        <f t="shared" si="3"/>
        <v>#NUM!</v>
      </c>
    </row>
    <row r="9" spans="1:28" ht="12" customHeight="1">
      <c r="A9" s="4" t="s">
        <v>44</v>
      </c>
      <c r="B9">
        <v>2</v>
      </c>
      <c r="C9" s="57"/>
      <c r="K9" s="76"/>
      <c r="M9">
        <v>1</v>
      </c>
      <c r="Q9" s="57"/>
      <c r="Y9" s="14">
        <f t="shared" si="0"/>
        <v>2</v>
      </c>
      <c r="Z9">
        <f t="shared" si="1"/>
        <v>2</v>
      </c>
      <c r="AA9">
        <f t="shared" si="2"/>
        <v>1</v>
      </c>
      <c r="AB9">
        <f t="shared" si="3"/>
        <v>1.5</v>
      </c>
    </row>
    <row r="10" spans="1:28" ht="12" customHeight="1">
      <c r="A10" s="4" t="s">
        <v>20</v>
      </c>
      <c r="B10">
        <v>5</v>
      </c>
      <c r="C10" s="57"/>
      <c r="D10">
        <v>1</v>
      </c>
      <c r="G10">
        <v>4</v>
      </c>
      <c r="H10">
        <v>3</v>
      </c>
      <c r="I10">
        <v>2</v>
      </c>
      <c r="J10">
        <v>2</v>
      </c>
      <c r="K10" s="76"/>
      <c r="Q10" s="57"/>
      <c r="R10">
        <v>6</v>
      </c>
      <c r="U10">
        <v>5</v>
      </c>
      <c r="V10">
        <v>2</v>
      </c>
      <c r="Y10" s="14">
        <f t="shared" si="0"/>
        <v>9</v>
      </c>
      <c r="Z10">
        <f t="shared" si="1"/>
        <v>6</v>
      </c>
      <c r="AA10">
        <f t="shared" si="2"/>
        <v>1</v>
      </c>
      <c r="AB10">
        <f t="shared" si="3"/>
        <v>3</v>
      </c>
    </row>
    <row r="11" spans="1:28" ht="12" customHeight="1">
      <c r="A11" s="4" t="s">
        <v>73</v>
      </c>
      <c r="B11">
        <v>5</v>
      </c>
      <c r="C11" s="57"/>
      <c r="D11">
        <v>2</v>
      </c>
      <c r="H11">
        <v>1</v>
      </c>
      <c r="K11" s="76"/>
      <c r="O11">
        <v>1</v>
      </c>
      <c r="Q11" s="57"/>
      <c r="R11">
        <v>3</v>
      </c>
      <c r="U11">
        <v>1</v>
      </c>
      <c r="V11">
        <v>3</v>
      </c>
      <c r="X11">
        <v>1</v>
      </c>
      <c r="Y11" s="14">
        <f t="shared" si="0"/>
        <v>8</v>
      </c>
      <c r="Z11">
        <f t="shared" si="1"/>
        <v>5</v>
      </c>
      <c r="AA11">
        <f t="shared" si="2"/>
        <v>1</v>
      </c>
      <c r="AB11">
        <f t="shared" si="3"/>
        <v>1.5</v>
      </c>
    </row>
    <row r="12" spans="1:28" ht="12" customHeight="1">
      <c r="A12" s="4" t="s">
        <v>172</v>
      </c>
      <c r="C12" s="57"/>
      <c r="G12">
        <v>1</v>
      </c>
      <c r="H12">
        <v>1</v>
      </c>
      <c r="K12" s="76"/>
      <c r="L12">
        <v>1</v>
      </c>
      <c r="M12">
        <v>1</v>
      </c>
      <c r="Q12" s="57"/>
      <c r="U12">
        <v>2</v>
      </c>
      <c r="X12">
        <v>3</v>
      </c>
      <c r="Y12" s="14">
        <f t="shared" si="0"/>
        <v>6</v>
      </c>
      <c r="Z12">
        <f t="shared" si="1"/>
        <v>3</v>
      </c>
      <c r="AA12">
        <f t="shared" si="2"/>
        <v>1</v>
      </c>
      <c r="AB12">
        <f t="shared" si="3"/>
        <v>1</v>
      </c>
    </row>
    <row r="13" spans="1:28" ht="12" customHeight="1">
      <c r="A13" s="4" t="s">
        <v>75</v>
      </c>
      <c r="B13">
        <v>2</v>
      </c>
      <c r="C13" s="57"/>
      <c r="K13" s="76"/>
      <c r="Q13" s="57"/>
      <c r="U13">
        <v>0</v>
      </c>
      <c r="Y13" s="14">
        <f t="shared" si="0"/>
        <v>1</v>
      </c>
      <c r="Z13">
        <f t="shared" si="1"/>
        <v>2</v>
      </c>
      <c r="AA13">
        <f t="shared" si="2"/>
        <v>0</v>
      </c>
      <c r="AB13">
        <f t="shared" si="3"/>
        <v>1</v>
      </c>
    </row>
    <row r="14" spans="1:28" ht="12" customHeight="1">
      <c r="A14" s="4" t="s">
        <v>76</v>
      </c>
      <c r="B14">
        <v>9</v>
      </c>
      <c r="C14" s="57"/>
      <c r="D14">
        <v>4</v>
      </c>
      <c r="H14">
        <v>2</v>
      </c>
      <c r="I14">
        <v>4</v>
      </c>
      <c r="J14">
        <v>2</v>
      </c>
      <c r="K14" s="76"/>
      <c r="L14">
        <v>2</v>
      </c>
      <c r="M14">
        <v>2</v>
      </c>
      <c r="O14">
        <v>2</v>
      </c>
      <c r="Q14" s="57"/>
      <c r="T14">
        <v>2</v>
      </c>
      <c r="U14">
        <v>2</v>
      </c>
      <c r="V14">
        <v>1</v>
      </c>
      <c r="Y14" s="14">
        <f t="shared" si="0"/>
        <v>11</v>
      </c>
      <c r="Z14">
        <f t="shared" si="1"/>
        <v>9</v>
      </c>
      <c r="AA14">
        <f t="shared" si="2"/>
        <v>1</v>
      </c>
      <c r="AB14">
        <f t="shared" si="3"/>
        <v>2</v>
      </c>
    </row>
    <row r="15" spans="1:28" ht="12" customHeight="1">
      <c r="A15" s="4" t="s">
        <v>36</v>
      </c>
      <c r="B15">
        <v>2</v>
      </c>
      <c r="C15" s="57"/>
      <c r="K15" s="76"/>
      <c r="L15">
        <v>1</v>
      </c>
      <c r="Q15" s="57"/>
      <c r="R15">
        <v>1</v>
      </c>
      <c r="V15">
        <v>1</v>
      </c>
      <c r="Y15" s="14">
        <f t="shared" si="0"/>
        <v>4</v>
      </c>
      <c r="Z15">
        <f t="shared" si="1"/>
        <v>2</v>
      </c>
      <c r="AA15">
        <f t="shared" si="2"/>
        <v>1</v>
      </c>
      <c r="AB15">
        <f t="shared" si="3"/>
        <v>1</v>
      </c>
    </row>
    <row r="16" spans="1:28" ht="12" customHeight="1">
      <c r="A16" s="17" t="s">
        <v>37</v>
      </c>
      <c r="B16">
        <v>1</v>
      </c>
      <c r="C16" s="57"/>
      <c r="K16" s="76"/>
      <c r="Q16" s="57"/>
      <c r="Y16" s="14">
        <f t="shared" si="0"/>
        <v>1</v>
      </c>
      <c r="Z16">
        <f t="shared" si="1"/>
        <v>1</v>
      </c>
      <c r="AA16">
        <f t="shared" si="2"/>
        <v>1</v>
      </c>
      <c r="AB16">
        <f t="shared" si="3"/>
        <v>1</v>
      </c>
    </row>
    <row r="17" spans="1:28" ht="12" customHeight="1">
      <c r="A17" s="4" t="s">
        <v>38</v>
      </c>
      <c r="B17">
        <v>6</v>
      </c>
      <c r="C17" s="57"/>
      <c r="D17">
        <v>7</v>
      </c>
      <c r="H17">
        <v>2</v>
      </c>
      <c r="I17">
        <v>4</v>
      </c>
      <c r="K17" s="76"/>
      <c r="L17">
        <v>2</v>
      </c>
      <c r="M17">
        <v>2</v>
      </c>
      <c r="Q17" s="57"/>
      <c r="R17">
        <v>1</v>
      </c>
      <c r="U17">
        <v>1</v>
      </c>
      <c r="V17">
        <v>1</v>
      </c>
      <c r="Y17" s="14">
        <f t="shared" si="0"/>
        <v>9</v>
      </c>
      <c r="Z17">
        <f t="shared" si="1"/>
        <v>7</v>
      </c>
      <c r="AA17">
        <f t="shared" si="2"/>
        <v>1</v>
      </c>
      <c r="AB17">
        <f t="shared" si="3"/>
        <v>2</v>
      </c>
    </row>
    <row r="18" spans="1:28" ht="12" customHeight="1">
      <c r="A18" s="4" t="s">
        <v>107</v>
      </c>
      <c r="C18" s="57"/>
      <c r="K18" s="76"/>
      <c r="Q18" s="57"/>
      <c r="Y18" s="14">
        <f t="shared" si="0"/>
        <v>0</v>
      </c>
      <c r="Z18">
        <f t="shared" si="1"/>
        <v>0</v>
      </c>
      <c r="AA18">
        <f t="shared" si="2"/>
        <v>0</v>
      </c>
      <c r="AB18" t="e">
        <f t="shared" si="3"/>
        <v>#NUM!</v>
      </c>
    </row>
    <row r="19" spans="1:28" ht="12" customHeight="1">
      <c r="A19" s="4" t="s">
        <v>39</v>
      </c>
      <c r="C19" s="57"/>
      <c r="K19" s="76"/>
      <c r="Q19" s="57"/>
      <c r="U19">
        <v>2</v>
      </c>
      <c r="Y19" s="14">
        <f t="shared" si="0"/>
        <v>1</v>
      </c>
      <c r="Z19">
        <f t="shared" si="1"/>
        <v>2</v>
      </c>
      <c r="AA19">
        <f t="shared" si="2"/>
        <v>2</v>
      </c>
      <c r="AB19">
        <f t="shared" si="3"/>
        <v>2</v>
      </c>
    </row>
    <row r="20" spans="1:28" ht="12" customHeight="1">
      <c r="A20" s="4" t="s">
        <v>40</v>
      </c>
      <c r="B20">
        <v>2</v>
      </c>
      <c r="C20" s="57"/>
      <c r="D20">
        <v>2</v>
      </c>
      <c r="G20">
        <v>1</v>
      </c>
      <c r="H20">
        <v>4</v>
      </c>
      <c r="I20">
        <v>3</v>
      </c>
      <c r="K20" s="76"/>
      <c r="M20">
        <v>6</v>
      </c>
      <c r="Q20" s="57"/>
      <c r="R20">
        <v>5</v>
      </c>
      <c r="V20">
        <v>3</v>
      </c>
      <c r="Y20" s="14">
        <f t="shared" si="0"/>
        <v>8</v>
      </c>
      <c r="Z20">
        <f t="shared" si="1"/>
        <v>6</v>
      </c>
      <c r="AA20">
        <f t="shared" si="2"/>
        <v>1</v>
      </c>
      <c r="AB20">
        <f t="shared" si="3"/>
        <v>3</v>
      </c>
    </row>
    <row r="21" spans="1:28" ht="12" customHeight="1">
      <c r="A21" s="4" t="s">
        <v>53</v>
      </c>
      <c r="B21">
        <v>7</v>
      </c>
      <c r="C21" s="57"/>
      <c r="D21">
        <v>1</v>
      </c>
      <c r="H21">
        <v>1</v>
      </c>
      <c r="I21">
        <v>2</v>
      </c>
      <c r="J21">
        <v>2</v>
      </c>
      <c r="K21" s="76"/>
      <c r="M21">
        <v>2</v>
      </c>
      <c r="Q21" s="57"/>
      <c r="R21">
        <v>2</v>
      </c>
      <c r="U21">
        <v>2</v>
      </c>
      <c r="V21">
        <v>2</v>
      </c>
      <c r="X21">
        <v>2</v>
      </c>
      <c r="Y21" s="14">
        <f t="shared" si="0"/>
        <v>10</v>
      </c>
      <c r="Z21">
        <f t="shared" si="1"/>
        <v>7</v>
      </c>
      <c r="AA21">
        <f t="shared" si="2"/>
        <v>1</v>
      </c>
      <c r="AB21">
        <f t="shared" si="3"/>
        <v>2</v>
      </c>
    </row>
    <row r="22" spans="1:28" ht="12" customHeight="1">
      <c r="A22" s="4" t="s">
        <v>94</v>
      </c>
      <c r="B22">
        <v>1</v>
      </c>
      <c r="C22" s="57"/>
      <c r="D22">
        <v>1</v>
      </c>
      <c r="I22">
        <v>1</v>
      </c>
      <c r="K22" s="76"/>
      <c r="M22">
        <v>1</v>
      </c>
      <c r="O22">
        <v>1</v>
      </c>
      <c r="Q22" s="57"/>
      <c r="T22">
        <v>1</v>
      </c>
      <c r="V22">
        <v>1</v>
      </c>
      <c r="X22">
        <v>2</v>
      </c>
      <c r="Y22" s="14">
        <f t="shared" si="0"/>
        <v>8</v>
      </c>
      <c r="Z22">
        <f t="shared" si="1"/>
        <v>2</v>
      </c>
      <c r="AA22">
        <f t="shared" si="2"/>
        <v>1</v>
      </c>
      <c r="AB22">
        <f t="shared" si="3"/>
        <v>1</v>
      </c>
    </row>
    <row r="23" spans="1:28" ht="12" customHeight="1">
      <c r="A23" s="4" t="s">
        <v>54</v>
      </c>
      <c r="B23">
        <v>2</v>
      </c>
      <c r="C23" s="57"/>
      <c r="H23">
        <v>1</v>
      </c>
      <c r="I23">
        <v>1</v>
      </c>
      <c r="K23" s="76"/>
      <c r="L23">
        <v>1</v>
      </c>
      <c r="Q23" s="57"/>
      <c r="R23">
        <v>1</v>
      </c>
      <c r="U23">
        <v>1</v>
      </c>
      <c r="Y23" s="14">
        <f t="shared" si="0"/>
        <v>6</v>
      </c>
      <c r="Z23">
        <f t="shared" si="1"/>
        <v>2</v>
      </c>
      <c r="AA23">
        <f t="shared" si="2"/>
        <v>1</v>
      </c>
      <c r="AB23">
        <f t="shared" si="3"/>
        <v>1</v>
      </c>
    </row>
    <row r="24" spans="1:28" ht="12" customHeight="1">
      <c r="A24" s="4" t="s">
        <v>141</v>
      </c>
      <c r="B24">
        <v>3</v>
      </c>
      <c r="C24" s="57"/>
      <c r="K24" s="76"/>
      <c r="Q24" s="57"/>
      <c r="V24">
        <v>3</v>
      </c>
      <c r="Y24" s="14">
        <f t="shared" si="0"/>
        <v>2</v>
      </c>
      <c r="Z24">
        <f t="shared" si="1"/>
        <v>3</v>
      </c>
      <c r="AA24">
        <f t="shared" si="2"/>
        <v>3</v>
      </c>
      <c r="AB24">
        <f t="shared" si="3"/>
        <v>3</v>
      </c>
    </row>
    <row r="25" spans="1:28" ht="12" customHeight="1">
      <c r="A25" s="4" t="s">
        <v>150</v>
      </c>
      <c r="C25" s="57"/>
      <c r="K25" s="76"/>
      <c r="M25">
        <v>1</v>
      </c>
      <c r="Q25" s="57"/>
      <c r="Y25" s="14">
        <f t="shared" si="0"/>
        <v>1</v>
      </c>
      <c r="Z25">
        <f t="shared" si="1"/>
        <v>1</v>
      </c>
      <c r="AA25">
        <f t="shared" si="2"/>
        <v>1</v>
      </c>
      <c r="AB25">
        <f t="shared" si="3"/>
        <v>1</v>
      </c>
    </row>
    <row r="26" spans="1:28" ht="12" customHeight="1">
      <c r="A26" s="4" t="s">
        <v>151</v>
      </c>
      <c r="C26" s="57"/>
      <c r="J26">
        <v>2</v>
      </c>
      <c r="K26" s="76"/>
      <c r="Q26" s="57"/>
      <c r="R26">
        <v>1</v>
      </c>
      <c r="Y26" s="14">
        <f t="shared" si="0"/>
        <v>2</v>
      </c>
      <c r="Z26">
        <f t="shared" si="1"/>
        <v>2</v>
      </c>
      <c r="AA26">
        <f t="shared" si="2"/>
        <v>1</v>
      </c>
      <c r="AB26">
        <f t="shared" si="3"/>
        <v>1.5</v>
      </c>
    </row>
    <row r="27" spans="1:28" ht="12" customHeight="1">
      <c r="A27" s="4" t="s">
        <v>66</v>
      </c>
      <c r="C27" s="57"/>
      <c r="G27">
        <v>3</v>
      </c>
      <c r="H27">
        <v>4</v>
      </c>
      <c r="I27">
        <v>2</v>
      </c>
      <c r="K27" s="76"/>
      <c r="L27">
        <v>4</v>
      </c>
      <c r="M27">
        <v>6</v>
      </c>
      <c r="Q27" s="57"/>
      <c r="R27">
        <v>2</v>
      </c>
      <c r="T27">
        <v>1</v>
      </c>
      <c r="U27">
        <v>4</v>
      </c>
      <c r="V27">
        <v>1</v>
      </c>
      <c r="Y27" s="14">
        <f t="shared" si="0"/>
        <v>9</v>
      </c>
      <c r="Z27">
        <f t="shared" si="1"/>
        <v>6</v>
      </c>
      <c r="AA27">
        <f t="shared" si="2"/>
        <v>1</v>
      </c>
      <c r="AB27">
        <f t="shared" si="3"/>
        <v>3</v>
      </c>
    </row>
    <row r="28" spans="1:28" ht="12" customHeight="1">
      <c r="A28" s="4" t="s">
        <v>67</v>
      </c>
      <c r="C28" s="57"/>
      <c r="K28" s="76"/>
      <c r="Q28" s="57"/>
      <c r="Y28" s="14">
        <f t="shared" si="0"/>
        <v>0</v>
      </c>
      <c r="Z28">
        <f t="shared" si="1"/>
        <v>0</v>
      </c>
      <c r="AA28">
        <f t="shared" si="2"/>
        <v>0</v>
      </c>
      <c r="AB28" t="e">
        <f t="shared" si="3"/>
        <v>#NUM!</v>
      </c>
    </row>
    <row r="29" spans="1:28" ht="12" customHeight="1">
      <c r="A29" s="17" t="s">
        <v>68</v>
      </c>
      <c r="B29">
        <v>40</v>
      </c>
      <c r="C29" s="57"/>
      <c r="D29">
        <v>3</v>
      </c>
      <c r="H29">
        <v>2</v>
      </c>
      <c r="I29">
        <v>4</v>
      </c>
      <c r="J29">
        <v>2</v>
      </c>
      <c r="K29" s="76"/>
      <c r="L29">
        <v>12</v>
      </c>
      <c r="M29">
        <v>8</v>
      </c>
      <c r="Q29" s="57"/>
      <c r="R29">
        <v>7</v>
      </c>
      <c r="U29">
        <v>4</v>
      </c>
      <c r="V29">
        <v>5</v>
      </c>
      <c r="X29">
        <v>4</v>
      </c>
      <c r="Y29" s="14">
        <f t="shared" si="0"/>
        <v>11</v>
      </c>
      <c r="Z29">
        <f t="shared" si="1"/>
        <v>40</v>
      </c>
      <c r="AA29">
        <f t="shared" si="2"/>
        <v>2</v>
      </c>
      <c r="AB29">
        <f t="shared" si="3"/>
        <v>4</v>
      </c>
    </row>
    <row r="30" spans="1:28" ht="12" customHeight="1">
      <c r="A30" s="4" t="s">
        <v>69</v>
      </c>
      <c r="C30" s="57"/>
      <c r="D30">
        <v>1</v>
      </c>
      <c r="G30">
        <v>2</v>
      </c>
      <c r="H30">
        <v>4</v>
      </c>
      <c r="I30">
        <v>4</v>
      </c>
      <c r="J30">
        <v>2</v>
      </c>
      <c r="K30" s="76"/>
      <c r="L30">
        <v>5</v>
      </c>
      <c r="M30">
        <v>6</v>
      </c>
      <c r="Q30" s="57"/>
      <c r="R30">
        <v>2</v>
      </c>
      <c r="T30">
        <v>4</v>
      </c>
      <c r="U30">
        <v>2</v>
      </c>
      <c r="V30">
        <v>4</v>
      </c>
      <c r="X30">
        <v>3</v>
      </c>
      <c r="Y30" s="14">
        <f t="shared" si="0"/>
        <v>12</v>
      </c>
      <c r="Z30">
        <f t="shared" si="1"/>
        <v>6</v>
      </c>
      <c r="AA30">
        <f t="shared" si="2"/>
        <v>1</v>
      </c>
      <c r="AB30">
        <f t="shared" si="3"/>
        <v>3.5</v>
      </c>
    </row>
    <row r="31" spans="1:28" ht="12" customHeight="1">
      <c r="A31" s="4" t="s">
        <v>125</v>
      </c>
      <c r="C31" s="57"/>
      <c r="G31">
        <v>1</v>
      </c>
      <c r="I31">
        <v>1</v>
      </c>
      <c r="K31" s="76"/>
      <c r="L31">
        <v>1</v>
      </c>
      <c r="M31">
        <v>2</v>
      </c>
      <c r="Q31" s="57"/>
      <c r="V31">
        <v>1</v>
      </c>
      <c r="Y31" s="14">
        <f t="shared" si="0"/>
        <v>5</v>
      </c>
      <c r="Z31">
        <f t="shared" si="1"/>
        <v>2</v>
      </c>
      <c r="AA31">
        <f t="shared" si="2"/>
        <v>1</v>
      </c>
      <c r="AB31">
        <f t="shared" si="3"/>
        <v>1</v>
      </c>
    </row>
    <row r="32" spans="1:28" ht="12" customHeight="1">
      <c r="A32" s="4" t="s">
        <v>102</v>
      </c>
      <c r="C32" s="57"/>
      <c r="K32" s="76"/>
      <c r="Q32" s="57"/>
      <c r="Y32" s="14">
        <f t="shared" si="0"/>
        <v>0</v>
      </c>
      <c r="Z32">
        <f t="shared" si="1"/>
        <v>0</v>
      </c>
      <c r="AA32">
        <f t="shared" si="2"/>
        <v>0</v>
      </c>
      <c r="AB32" t="e">
        <f t="shared" si="3"/>
        <v>#NUM!</v>
      </c>
    </row>
    <row r="33" spans="1:28" ht="12" customHeight="1">
      <c r="A33" s="4" t="s">
        <v>59</v>
      </c>
      <c r="B33">
        <v>2</v>
      </c>
      <c r="C33" s="57"/>
      <c r="K33" s="76"/>
      <c r="M33">
        <v>2</v>
      </c>
      <c r="Q33" s="57"/>
      <c r="Y33" s="14">
        <f t="shared" si="0"/>
        <v>2</v>
      </c>
      <c r="Z33">
        <f t="shared" si="1"/>
        <v>2</v>
      </c>
      <c r="AA33">
        <f t="shared" si="2"/>
        <v>2</v>
      </c>
      <c r="AB33">
        <f t="shared" si="3"/>
        <v>2</v>
      </c>
    </row>
    <row r="34" spans="1:28" ht="12" customHeight="1">
      <c r="A34" s="4" t="s">
        <v>61</v>
      </c>
      <c r="B34">
        <v>12</v>
      </c>
      <c r="C34" s="57"/>
      <c r="D34">
        <v>2</v>
      </c>
      <c r="G34">
        <v>4</v>
      </c>
      <c r="H34">
        <v>2</v>
      </c>
      <c r="J34">
        <v>1</v>
      </c>
      <c r="K34" s="76"/>
      <c r="L34">
        <v>2</v>
      </c>
      <c r="M34">
        <v>2</v>
      </c>
      <c r="Q34" s="57"/>
      <c r="R34">
        <v>3</v>
      </c>
      <c r="T34">
        <v>2</v>
      </c>
      <c r="U34">
        <v>2</v>
      </c>
      <c r="V34">
        <v>2</v>
      </c>
      <c r="X34">
        <v>2</v>
      </c>
      <c r="Y34" s="14">
        <f t="shared" ref="Y34:Y57" si="4">COUNTIF((B34:X34),"&gt;0.9")</f>
        <v>12</v>
      </c>
      <c r="Z34">
        <f t="shared" ref="Z34:Z57" si="5">MAX(A34:X34)</f>
        <v>12</v>
      </c>
      <c r="AA34">
        <f t="shared" ref="AA34:AA57" si="6">MIN(A34:X34)</f>
        <v>1</v>
      </c>
      <c r="AB34">
        <f t="shared" ref="AB34:AB57" si="7">MEDIAN(A34:X34)</f>
        <v>2</v>
      </c>
    </row>
    <row r="35" spans="1:28" ht="12" customHeight="1">
      <c r="A35" s="4" t="s">
        <v>62</v>
      </c>
      <c r="C35" s="57"/>
      <c r="D35">
        <v>2</v>
      </c>
      <c r="I35">
        <v>1</v>
      </c>
      <c r="K35" s="76"/>
      <c r="Q35" s="57"/>
      <c r="Y35" s="14">
        <f t="shared" si="4"/>
        <v>2</v>
      </c>
      <c r="Z35">
        <f t="shared" si="5"/>
        <v>2</v>
      </c>
      <c r="AA35">
        <f t="shared" si="6"/>
        <v>1</v>
      </c>
      <c r="AB35">
        <f t="shared" si="7"/>
        <v>1.5</v>
      </c>
    </row>
    <row r="36" spans="1:28" ht="12" customHeight="1">
      <c r="A36" s="4" t="s">
        <v>63</v>
      </c>
      <c r="C36" s="57"/>
      <c r="K36" s="76"/>
      <c r="Q36" s="57"/>
      <c r="Y36" s="14">
        <f t="shared" si="4"/>
        <v>0</v>
      </c>
      <c r="Z36">
        <f t="shared" si="5"/>
        <v>0</v>
      </c>
      <c r="AA36">
        <f t="shared" si="6"/>
        <v>0</v>
      </c>
      <c r="AB36" t="e">
        <f t="shared" si="7"/>
        <v>#NUM!</v>
      </c>
    </row>
    <row r="37" spans="1:28" ht="12" customHeight="1">
      <c r="A37" s="4" t="s">
        <v>108</v>
      </c>
      <c r="C37" s="57"/>
      <c r="K37" s="76"/>
      <c r="M37">
        <v>1</v>
      </c>
      <c r="Q37" s="57"/>
      <c r="Y37" s="14">
        <f t="shared" si="4"/>
        <v>1</v>
      </c>
      <c r="Z37">
        <f t="shared" si="5"/>
        <v>1</v>
      </c>
      <c r="AA37">
        <f t="shared" si="6"/>
        <v>1</v>
      </c>
      <c r="AB37">
        <f t="shared" si="7"/>
        <v>1</v>
      </c>
    </row>
    <row r="38" spans="1:28" ht="12" customHeight="1">
      <c r="A38" s="4" t="s">
        <v>29</v>
      </c>
      <c r="C38" s="57"/>
      <c r="K38" s="76"/>
      <c r="Q38" s="57"/>
      <c r="Y38" s="14">
        <f t="shared" si="4"/>
        <v>0</v>
      </c>
      <c r="Z38">
        <f t="shared" si="5"/>
        <v>0</v>
      </c>
      <c r="AA38">
        <f t="shared" si="6"/>
        <v>0</v>
      </c>
      <c r="AB38" t="e">
        <f t="shared" si="7"/>
        <v>#NUM!</v>
      </c>
    </row>
    <row r="39" spans="1:28" ht="12" customHeight="1">
      <c r="A39" s="4" t="s">
        <v>130</v>
      </c>
      <c r="C39" s="57"/>
      <c r="I39">
        <v>1</v>
      </c>
      <c r="K39" s="76"/>
      <c r="Q39" s="57"/>
      <c r="R39">
        <v>1</v>
      </c>
      <c r="T39">
        <v>1</v>
      </c>
      <c r="Y39" s="14">
        <f t="shared" si="4"/>
        <v>3</v>
      </c>
      <c r="Z39">
        <f t="shared" si="5"/>
        <v>1</v>
      </c>
      <c r="AA39">
        <f t="shared" si="6"/>
        <v>1</v>
      </c>
      <c r="AB39">
        <f t="shared" si="7"/>
        <v>1</v>
      </c>
    </row>
    <row r="40" spans="1:28" ht="12" customHeight="1">
      <c r="A40" s="4" t="s">
        <v>109</v>
      </c>
      <c r="C40" s="57"/>
      <c r="K40" s="76"/>
      <c r="Q40" s="57"/>
      <c r="Y40" s="14">
        <f t="shared" si="4"/>
        <v>0</v>
      </c>
      <c r="Z40">
        <f t="shared" si="5"/>
        <v>0</v>
      </c>
      <c r="AA40">
        <f t="shared" si="6"/>
        <v>0</v>
      </c>
      <c r="AB40" t="e">
        <f t="shared" si="7"/>
        <v>#NUM!</v>
      </c>
    </row>
    <row r="41" spans="1:28" ht="12" customHeight="1">
      <c r="A41" s="4" t="s">
        <v>45</v>
      </c>
      <c r="C41" s="57"/>
      <c r="K41" s="76"/>
      <c r="Q41" s="57"/>
      <c r="Y41" s="14">
        <f t="shared" si="4"/>
        <v>0</v>
      </c>
      <c r="Z41">
        <f t="shared" si="5"/>
        <v>0</v>
      </c>
      <c r="AA41">
        <f t="shared" si="6"/>
        <v>0</v>
      </c>
      <c r="AB41" t="e">
        <f t="shared" si="7"/>
        <v>#NUM!</v>
      </c>
    </row>
    <row r="42" spans="1:28" ht="12" customHeight="1">
      <c r="A42" s="4" t="s">
        <v>131</v>
      </c>
      <c r="B42">
        <v>3</v>
      </c>
      <c r="C42" s="57"/>
      <c r="D42">
        <v>3</v>
      </c>
      <c r="G42">
        <v>1</v>
      </c>
      <c r="H42">
        <v>2</v>
      </c>
      <c r="I42">
        <v>6</v>
      </c>
      <c r="J42">
        <v>2</v>
      </c>
      <c r="K42" s="76"/>
      <c r="L42">
        <v>2</v>
      </c>
      <c r="M42">
        <v>2</v>
      </c>
      <c r="O42">
        <v>1</v>
      </c>
      <c r="Q42" s="57"/>
      <c r="R42">
        <v>2</v>
      </c>
      <c r="U42">
        <v>2</v>
      </c>
      <c r="V42">
        <v>1</v>
      </c>
      <c r="X42">
        <v>2</v>
      </c>
      <c r="Y42" s="14">
        <f t="shared" si="4"/>
        <v>13</v>
      </c>
      <c r="Z42">
        <f t="shared" si="5"/>
        <v>6</v>
      </c>
      <c r="AA42">
        <f t="shared" si="6"/>
        <v>1</v>
      </c>
      <c r="AB42">
        <f t="shared" si="7"/>
        <v>2</v>
      </c>
    </row>
    <row r="43" spans="1:28" ht="12" customHeight="1">
      <c r="A43" s="4" t="s">
        <v>77</v>
      </c>
      <c r="C43" s="57"/>
      <c r="G43">
        <v>6</v>
      </c>
      <c r="H43">
        <v>10</v>
      </c>
      <c r="I43">
        <v>4</v>
      </c>
      <c r="J43">
        <v>8</v>
      </c>
      <c r="K43" s="76"/>
      <c r="L43">
        <v>5</v>
      </c>
      <c r="M43">
        <v>4</v>
      </c>
      <c r="Q43" s="57"/>
      <c r="R43">
        <v>12</v>
      </c>
      <c r="T43">
        <v>2</v>
      </c>
      <c r="U43">
        <v>6</v>
      </c>
      <c r="X43">
        <v>5</v>
      </c>
      <c r="Y43" s="14">
        <f t="shared" si="4"/>
        <v>10</v>
      </c>
      <c r="Z43">
        <f t="shared" si="5"/>
        <v>12</v>
      </c>
      <c r="AA43">
        <f t="shared" si="6"/>
        <v>2</v>
      </c>
      <c r="AB43">
        <f t="shared" si="7"/>
        <v>5.5</v>
      </c>
    </row>
    <row r="44" spans="1:28" ht="12" customHeight="1">
      <c r="A44" s="4" t="s">
        <v>46</v>
      </c>
      <c r="C44" s="57"/>
      <c r="K44" s="76"/>
      <c r="Q44" s="57"/>
      <c r="Y44" s="14">
        <f t="shared" si="4"/>
        <v>0</v>
      </c>
      <c r="Z44">
        <f t="shared" si="5"/>
        <v>0</v>
      </c>
      <c r="AA44">
        <f t="shared" si="6"/>
        <v>0</v>
      </c>
      <c r="AB44" t="e">
        <f t="shared" si="7"/>
        <v>#NUM!</v>
      </c>
    </row>
    <row r="45" spans="1:28" ht="12" customHeight="1">
      <c r="A45" s="17" t="s">
        <v>78</v>
      </c>
      <c r="C45" s="57"/>
      <c r="D45">
        <v>2</v>
      </c>
      <c r="K45" s="76"/>
      <c r="M45">
        <v>1</v>
      </c>
      <c r="Q45" s="57"/>
      <c r="V45">
        <v>1</v>
      </c>
      <c r="Y45" s="14">
        <f t="shared" si="4"/>
        <v>3</v>
      </c>
      <c r="Z45">
        <f t="shared" si="5"/>
        <v>2</v>
      </c>
      <c r="AA45">
        <f t="shared" si="6"/>
        <v>1</v>
      </c>
      <c r="AB45">
        <f t="shared" si="7"/>
        <v>1</v>
      </c>
    </row>
    <row r="46" spans="1:28" ht="12" customHeight="1">
      <c r="A46" s="4" t="s">
        <v>132</v>
      </c>
      <c r="C46" s="57"/>
      <c r="F46" s="9"/>
      <c r="I46">
        <v>1</v>
      </c>
      <c r="J46" s="9"/>
      <c r="K46" s="76"/>
      <c r="M46" s="9"/>
      <c r="N46" s="9"/>
      <c r="O46" s="9"/>
      <c r="P46" s="9"/>
      <c r="Q46" s="57"/>
      <c r="T46" s="9"/>
      <c r="U46" s="9"/>
      <c r="W46" s="9"/>
      <c r="X46" s="9"/>
      <c r="Y46" s="14">
        <f t="shared" si="4"/>
        <v>1</v>
      </c>
      <c r="Z46">
        <f t="shared" si="5"/>
        <v>1</v>
      </c>
      <c r="AA46">
        <f t="shared" si="6"/>
        <v>1</v>
      </c>
      <c r="AB46">
        <f t="shared" si="7"/>
        <v>1</v>
      </c>
    </row>
    <row r="47" spans="1:28" ht="12" customHeight="1">
      <c r="A47" s="17" t="s">
        <v>49</v>
      </c>
      <c r="C47" s="57"/>
      <c r="F47" s="9"/>
      <c r="H47">
        <v>4</v>
      </c>
      <c r="I47">
        <v>5</v>
      </c>
      <c r="J47" s="9"/>
      <c r="K47" s="76"/>
      <c r="M47" s="36"/>
      <c r="N47" s="9"/>
      <c r="O47" s="9"/>
      <c r="P47" s="9"/>
      <c r="Q47" s="57"/>
      <c r="T47" s="9"/>
      <c r="U47" s="9">
        <v>4</v>
      </c>
      <c r="W47" s="9"/>
      <c r="X47" s="9"/>
      <c r="Y47" s="14">
        <f t="shared" si="4"/>
        <v>3</v>
      </c>
      <c r="Z47">
        <f t="shared" si="5"/>
        <v>5</v>
      </c>
      <c r="AA47">
        <f t="shared" si="6"/>
        <v>4</v>
      </c>
      <c r="AB47">
        <f t="shared" si="7"/>
        <v>4</v>
      </c>
    </row>
    <row r="48" spans="1:28" ht="12" customHeight="1">
      <c r="A48" s="17" t="s">
        <v>47</v>
      </c>
      <c r="C48" s="57"/>
      <c r="F48" s="9"/>
      <c r="J48" s="9"/>
      <c r="K48" s="76"/>
      <c r="M48" s="9"/>
      <c r="N48" s="9"/>
      <c r="O48" s="9"/>
      <c r="P48" s="9"/>
      <c r="Q48" s="57"/>
      <c r="T48" s="9"/>
      <c r="U48" s="9"/>
      <c r="W48" s="9"/>
      <c r="X48" s="9"/>
      <c r="Y48" s="14">
        <f t="shared" si="4"/>
        <v>0</v>
      </c>
      <c r="Z48">
        <f t="shared" si="5"/>
        <v>0</v>
      </c>
      <c r="AA48">
        <f t="shared" si="6"/>
        <v>0</v>
      </c>
      <c r="AB48" t="e">
        <f t="shared" si="7"/>
        <v>#NUM!</v>
      </c>
    </row>
    <row r="49" spans="1:28" ht="12" customHeight="1">
      <c r="A49" s="4" t="s">
        <v>50</v>
      </c>
      <c r="C49" s="57"/>
      <c r="F49" s="9"/>
      <c r="J49" s="9"/>
      <c r="K49" s="76"/>
      <c r="L49">
        <v>3</v>
      </c>
      <c r="M49" s="36">
        <v>6</v>
      </c>
      <c r="N49" s="9"/>
      <c r="O49" s="9"/>
      <c r="P49" s="9"/>
      <c r="Q49" s="57"/>
      <c r="R49">
        <v>3</v>
      </c>
      <c r="T49" s="9"/>
      <c r="U49" s="9"/>
      <c r="W49" s="9"/>
      <c r="X49" s="9">
        <v>1</v>
      </c>
      <c r="Y49" s="14">
        <f t="shared" si="4"/>
        <v>4</v>
      </c>
      <c r="Z49">
        <f t="shared" si="5"/>
        <v>6</v>
      </c>
      <c r="AA49">
        <f t="shared" si="6"/>
        <v>1</v>
      </c>
      <c r="AB49">
        <f t="shared" si="7"/>
        <v>3</v>
      </c>
    </row>
    <row r="50" spans="1:28" ht="12" customHeight="1">
      <c r="A50" s="4" t="s">
        <v>51</v>
      </c>
      <c r="C50" s="57"/>
      <c r="F50" s="9"/>
      <c r="J50" s="9"/>
      <c r="K50" s="76"/>
      <c r="M50" s="9"/>
      <c r="N50" s="9"/>
      <c r="O50" s="9"/>
      <c r="P50" s="9"/>
      <c r="Q50" s="57"/>
      <c r="T50" s="9"/>
      <c r="U50" s="9"/>
      <c r="W50" s="9"/>
      <c r="X50" s="9"/>
      <c r="Y50" s="14">
        <f t="shared" si="4"/>
        <v>0</v>
      </c>
      <c r="Z50">
        <f t="shared" si="5"/>
        <v>0</v>
      </c>
      <c r="AA50">
        <f t="shared" si="6"/>
        <v>0</v>
      </c>
      <c r="AB50" t="e">
        <f t="shared" si="7"/>
        <v>#NUM!</v>
      </c>
    </row>
    <row r="51" spans="1:28" ht="12" customHeight="1">
      <c r="A51" s="4" t="s">
        <v>92</v>
      </c>
      <c r="B51">
        <v>2</v>
      </c>
      <c r="C51" s="57"/>
      <c r="F51" s="9"/>
      <c r="J51" s="9"/>
      <c r="K51" s="76"/>
      <c r="M51" s="36"/>
      <c r="N51" s="9"/>
      <c r="O51" s="9"/>
      <c r="P51" s="9"/>
      <c r="Q51" s="57"/>
      <c r="T51" s="9"/>
      <c r="U51" s="9"/>
      <c r="W51" s="9"/>
      <c r="X51" s="9"/>
      <c r="Y51" s="14">
        <f t="shared" si="4"/>
        <v>1</v>
      </c>
      <c r="Z51">
        <f t="shared" si="5"/>
        <v>2</v>
      </c>
      <c r="AA51">
        <f t="shared" si="6"/>
        <v>2</v>
      </c>
      <c r="AB51">
        <f t="shared" si="7"/>
        <v>2</v>
      </c>
    </row>
    <row r="52" spans="1:28" ht="12" customHeight="1">
      <c r="A52" s="4" t="s">
        <v>48</v>
      </c>
      <c r="C52" s="57"/>
      <c r="F52" s="9"/>
      <c r="J52" s="9"/>
      <c r="K52" s="76"/>
      <c r="M52" s="9"/>
      <c r="N52" s="9"/>
      <c r="O52" s="9"/>
      <c r="P52" s="9"/>
      <c r="Q52" s="57"/>
      <c r="T52" s="9"/>
      <c r="U52" s="9"/>
      <c r="W52" s="9"/>
      <c r="X52" s="9"/>
      <c r="Y52" s="14">
        <f t="shared" si="4"/>
        <v>0</v>
      </c>
      <c r="Z52">
        <f t="shared" si="5"/>
        <v>0</v>
      </c>
      <c r="AA52">
        <f t="shared" si="6"/>
        <v>0</v>
      </c>
      <c r="AB52" t="e">
        <f t="shared" si="7"/>
        <v>#NUM!</v>
      </c>
    </row>
    <row r="53" spans="1:28" ht="12" customHeight="1">
      <c r="A53" s="4" t="s">
        <v>99</v>
      </c>
      <c r="C53" s="57"/>
      <c r="F53" s="9"/>
      <c r="J53" s="9"/>
      <c r="K53" s="76"/>
      <c r="M53" s="9"/>
      <c r="N53" s="9"/>
      <c r="O53" s="9"/>
      <c r="P53" s="9"/>
      <c r="Q53" s="57"/>
      <c r="T53" s="9"/>
      <c r="U53" s="9"/>
      <c r="W53" s="9"/>
      <c r="X53" s="9"/>
      <c r="Y53" s="14">
        <f t="shared" si="4"/>
        <v>0</v>
      </c>
      <c r="Z53">
        <f t="shared" si="5"/>
        <v>0</v>
      </c>
      <c r="AA53">
        <f t="shared" si="6"/>
        <v>0</v>
      </c>
      <c r="AB53" t="e">
        <f t="shared" si="7"/>
        <v>#NUM!</v>
      </c>
    </row>
    <row r="54" spans="1:28" ht="12" customHeight="1">
      <c r="A54" s="4" t="s">
        <v>159</v>
      </c>
      <c r="C54" s="57"/>
      <c r="F54" s="9"/>
      <c r="J54" s="36"/>
      <c r="K54" s="76"/>
      <c r="M54" s="36"/>
      <c r="N54" s="36"/>
      <c r="O54" s="36"/>
      <c r="P54" s="36"/>
      <c r="Q54" s="57"/>
      <c r="T54" s="36"/>
      <c r="U54" s="36"/>
      <c r="W54" s="36"/>
      <c r="X54" s="9"/>
      <c r="Y54" s="14">
        <f t="shared" si="4"/>
        <v>0</v>
      </c>
      <c r="Z54">
        <f t="shared" si="5"/>
        <v>0</v>
      </c>
      <c r="AA54">
        <f t="shared" si="6"/>
        <v>0</v>
      </c>
      <c r="AB54" t="e">
        <f t="shared" si="7"/>
        <v>#NUM!</v>
      </c>
    </row>
    <row r="55" spans="1:28" ht="12" customHeight="1">
      <c r="A55" s="4" t="s">
        <v>93</v>
      </c>
      <c r="B55">
        <v>6</v>
      </c>
      <c r="C55" s="57"/>
      <c r="D55">
        <v>5</v>
      </c>
      <c r="F55" s="36"/>
      <c r="G55">
        <v>4</v>
      </c>
      <c r="H55">
        <v>4</v>
      </c>
      <c r="I55">
        <v>4</v>
      </c>
      <c r="J55" s="36">
        <v>2</v>
      </c>
      <c r="K55" s="76"/>
      <c r="L55">
        <v>2</v>
      </c>
      <c r="M55" s="36">
        <v>4</v>
      </c>
      <c r="N55" s="36"/>
      <c r="O55" s="36">
        <v>2</v>
      </c>
      <c r="P55" s="36"/>
      <c r="Q55" s="57"/>
      <c r="R55">
        <v>2</v>
      </c>
      <c r="T55" s="36"/>
      <c r="U55" s="36">
        <v>4</v>
      </c>
      <c r="V55">
        <v>2</v>
      </c>
      <c r="W55" s="36"/>
      <c r="X55" s="36">
        <v>2</v>
      </c>
      <c r="Y55" s="14">
        <f t="shared" si="4"/>
        <v>13</v>
      </c>
      <c r="Z55">
        <f t="shared" si="5"/>
        <v>6</v>
      </c>
      <c r="AA55">
        <f t="shared" si="6"/>
        <v>2</v>
      </c>
      <c r="AB55">
        <f t="shared" si="7"/>
        <v>4</v>
      </c>
    </row>
    <row r="56" spans="1:28" ht="12" customHeight="1">
      <c r="A56" s="9" t="s">
        <v>133</v>
      </c>
      <c r="B56">
        <v>2</v>
      </c>
      <c r="C56" s="57"/>
      <c r="F56" s="9"/>
      <c r="I56">
        <v>2</v>
      </c>
      <c r="J56" s="9"/>
      <c r="K56" s="76"/>
      <c r="M56" s="9">
        <v>1</v>
      </c>
      <c r="N56" s="9"/>
      <c r="O56" s="9">
        <v>1</v>
      </c>
      <c r="P56" s="9"/>
      <c r="Q56" s="57"/>
      <c r="R56">
        <v>1</v>
      </c>
      <c r="T56" s="9"/>
      <c r="U56" s="9">
        <v>1</v>
      </c>
      <c r="V56">
        <v>1</v>
      </c>
      <c r="W56" s="9"/>
      <c r="X56" s="9">
        <v>1</v>
      </c>
      <c r="Y56" s="54">
        <f t="shared" si="4"/>
        <v>8</v>
      </c>
      <c r="Z56" s="9">
        <f t="shared" si="5"/>
        <v>2</v>
      </c>
      <c r="AA56" s="9">
        <f t="shared" si="6"/>
        <v>1</v>
      </c>
      <c r="AB56" s="9">
        <f t="shared" si="7"/>
        <v>1</v>
      </c>
    </row>
    <row r="57" spans="1:28" ht="12" customHeight="1">
      <c r="A57" s="17" t="s">
        <v>134</v>
      </c>
      <c r="B57">
        <v>4</v>
      </c>
      <c r="C57" s="57"/>
      <c r="D57">
        <v>2</v>
      </c>
      <c r="F57" s="36"/>
      <c r="I57" s="9"/>
      <c r="J57" s="9"/>
      <c r="K57" s="76"/>
      <c r="M57" s="9"/>
      <c r="N57" s="9"/>
      <c r="O57" s="9"/>
      <c r="P57" s="9"/>
      <c r="Q57" s="57"/>
      <c r="T57" s="9"/>
      <c r="U57" s="9"/>
      <c r="W57" s="9"/>
      <c r="X57" s="9"/>
      <c r="Y57" s="54">
        <f t="shared" si="4"/>
        <v>2</v>
      </c>
      <c r="Z57" s="9">
        <f t="shared" si="5"/>
        <v>4</v>
      </c>
      <c r="AA57" s="9">
        <f t="shared" si="6"/>
        <v>2</v>
      </c>
      <c r="AB57" s="9">
        <f t="shared" si="7"/>
        <v>3</v>
      </c>
    </row>
    <row r="58" spans="1:28" ht="12" customHeight="1">
      <c r="A58" s="35"/>
      <c r="B58" s="9"/>
      <c r="C58" s="9"/>
      <c r="D58" s="9"/>
      <c r="E58" s="56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7"/>
      <c r="S58" s="9"/>
      <c r="T58" s="9"/>
      <c r="U58" s="9"/>
      <c r="W58" s="9"/>
      <c r="X58" s="9"/>
      <c r="Y58" s="54"/>
      <c r="Z58" s="9"/>
      <c r="AA58" s="9"/>
      <c r="AB58" s="9"/>
    </row>
    <row r="59" spans="1:28" ht="12" customHeight="1">
      <c r="B59" s="11">
        <f>COUNTIF(B2:B58,"&gt;0.9")</f>
        <v>23</v>
      </c>
      <c r="C59" s="11">
        <f t="shared" ref="C59:Y59" si="8">COUNTIF(C2:C58,"&gt;0.9")</f>
        <v>0</v>
      </c>
      <c r="D59" s="11">
        <f t="shared" si="8"/>
        <v>18</v>
      </c>
      <c r="E59" s="11">
        <f t="shared" si="8"/>
        <v>0</v>
      </c>
      <c r="F59" s="11">
        <f t="shared" si="8"/>
        <v>0</v>
      </c>
      <c r="G59" s="11">
        <f t="shared" si="8"/>
        <v>12</v>
      </c>
      <c r="H59" s="11">
        <f t="shared" si="8"/>
        <v>19</v>
      </c>
      <c r="I59" s="11">
        <f t="shared" si="8"/>
        <v>22</v>
      </c>
      <c r="J59" s="11">
        <f t="shared" si="8"/>
        <v>10</v>
      </c>
      <c r="K59" s="11">
        <f t="shared" si="8"/>
        <v>0</v>
      </c>
      <c r="L59" s="11">
        <f t="shared" si="8"/>
        <v>16</v>
      </c>
      <c r="M59" s="11">
        <f t="shared" si="8"/>
        <v>23</v>
      </c>
      <c r="N59" s="11">
        <f t="shared" si="8"/>
        <v>0</v>
      </c>
      <c r="O59" s="11">
        <f t="shared" si="8"/>
        <v>8</v>
      </c>
      <c r="P59" s="11">
        <f t="shared" si="8"/>
        <v>0</v>
      </c>
      <c r="Q59" s="11">
        <f t="shared" si="8"/>
        <v>0</v>
      </c>
      <c r="R59" s="11">
        <f t="shared" si="8"/>
        <v>20</v>
      </c>
      <c r="S59" s="11">
        <f t="shared" si="8"/>
        <v>0</v>
      </c>
      <c r="T59" s="11">
        <f t="shared" si="8"/>
        <v>9</v>
      </c>
      <c r="U59" s="11">
        <f t="shared" si="8"/>
        <v>19</v>
      </c>
      <c r="V59" s="11">
        <f t="shared" si="8"/>
        <v>20</v>
      </c>
      <c r="W59" s="11">
        <f t="shared" si="8"/>
        <v>0</v>
      </c>
      <c r="X59" s="11">
        <f t="shared" si="8"/>
        <v>14</v>
      </c>
      <c r="Y59" s="11">
        <f t="shared" si="8"/>
        <v>40</v>
      </c>
      <c r="Z59" s="9"/>
      <c r="AA59" s="9"/>
      <c r="AB59" s="9"/>
    </row>
    <row r="60" spans="1:28" ht="12" customHeight="1">
      <c r="A60" s="29" t="s">
        <v>135</v>
      </c>
      <c r="B60" s="15">
        <f>Y59</f>
        <v>40</v>
      </c>
      <c r="W60" t="s">
        <v>22</v>
      </c>
      <c r="Y60" s="13">
        <f>COUNTIF((Y2:Y56),"&lt;0.9")</f>
        <v>16</v>
      </c>
      <c r="Z60" s="9"/>
      <c r="AA60" s="9"/>
      <c r="AB60" s="9"/>
    </row>
    <row r="61" spans="1:28" ht="12" customHeight="1">
      <c r="A61" s="29" t="s">
        <v>138</v>
      </c>
      <c r="B61" s="13">
        <f>SUM(B59:X59)</f>
        <v>233</v>
      </c>
      <c r="Z61" s="9"/>
      <c r="AA61" s="9"/>
      <c r="AB61" s="9"/>
    </row>
    <row r="62" spans="1:28" ht="12" customHeight="1">
      <c r="A62" s="29" t="s">
        <v>139</v>
      </c>
      <c r="B62" s="16">
        <f>AVERAGE(B59:X59)</f>
        <v>10.130434782608695</v>
      </c>
      <c r="T62" s="9" t="s">
        <v>23</v>
      </c>
      <c r="U62" s="9"/>
      <c r="W62" s="9"/>
      <c r="X62" s="9"/>
      <c r="Y62" s="9">
        <f>COUNTIF(B59:X59,"&gt;0.1")</f>
        <v>14</v>
      </c>
      <c r="Z62" s="35"/>
      <c r="AA62" s="35"/>
      <c r="AB62" s="35"/>
    </row>
    <row r="63" spans="1:28" ht="12" customHeight="1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spans="1:28" ht="12" customHeight="1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2:28" ht="12" customHeight="1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spans="2:28" ht="12" customHeight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 spans="2:28" ht="12" customHeight="1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spans="2:28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 spans="2:28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spans="2:28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</row>
    <row r="71" spans="2:28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 spans="2:28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 spans="2:28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 spans="2:28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35"/>
      <c r="U74" s="35"/>
      <c r="V74" s="35"/>
      <c r="W74" s="35"/>
      <c r="X74" s="35"/>
      <c r="Y74" s="35"/>
      <c r="Z74" s="9"/>
      <c r="AA74" s="9"/>
      <c r="AB74" s="9"/>
    </row>
    <row r="75" spans="2:28"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9"/>
      <c r="U75" s="9"/>
      <c r="V75" s="9"/>
      <c r="W75" s="9"/>
      <c r="X75" s="9"/>
      <c r="Y75" s="9"/>
      <c r="Z75" s="35"/>
      <c r="AA75" s="35"/>
      <c r="AB75" s="35"/>
    </row>
    <row r="76" spans="2:28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 spans="2:28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  <row r="78" spans="2:28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</row>
    <row r="79" spans="2:28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</row>
    <row r="80" spans="2:28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 spans="2:28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 spans="2:28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 spans="2:28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 spans="2:28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</row>
    <row r="85" spans="2:28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</row>
    <row r="86" spans="2:28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 spans="2:28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 spans="2:28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 spans="2:28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35"/>
      <c r="U89" s="35"/>
      <c r="V89" s="35"/>
      <c r="W89" s="35"/>
      <c r="X89" s="35"/>
      <c r="Y89" s="35"/>
      <c r="Z89" s="9"/>
      <c r="AA89" s="9"/>
      <c r="AB89" s="9"/>
    </row>
    <row r="90" spans="2:28"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9"/>
      <c r="U90" s="9"/>
      <c r="V90" s="9"/>
      <c r="W90" s="9"/>
      <c r="X90" s="9"/>
      <c r="Y90" s="9"/>
      <c r="Z90" s="35"/>
      <c r="AA90" s="35"/>
      <c r="AB90" s="35"/>
    </row>
    <row r="91" spans="2:28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35"/>
      <c r="U91" s="35"/>
      <c r="V91" s="35"/>
      <c r="W91" s="35"/>
      <c r="X91" s="35"/>
      <c r="Y91" s="35"/>
      <c r="Z91" s="9"/>
      <c r="AA91" s="9"/>
      <c r="AB91" s="9"/>
    </row>
    <row r="92" spans="2:28"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</row>
    <row r="93" spans="2:28"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9"/>
      <c r="U93" s="9"/>
      <c r="V93" s="9"/>
      <c r="W93" s="9"/>
      <c r="X93" s="9"/>
      <c r="Y93" s="9"/>
      <c r="Z93" s="35"/>
      <c r="AA93" s="35"/>
      <c r="AB93" s="35"/>
    </row>
    <row r="94" spans="2:28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 spans="2:28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 spans="2:28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</row>
    <row r="97" spans="2:28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</row>
    <row r="98" spans="2:28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</row>
    <row r="99" spans="2:28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</row>
    <row r="100" spans="2:28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35"/>
      <c r="U100" s="35"/>
      <c r="V100" s="35"/>
      <c r="W100" s="35"/>
      <c r="X100" s="35"/>
      <c r="Y100" s="35"/>
      <c r="Z100" s="9"/>
      <c r="AA100" s="9"/>
      <c r="AB100" s="9"/>
    </row>
    <row r="101" spans="2:28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9"/>
      <c r="U101" s="9"/>
      <c r="V101" s="9"/>
      <c r="W101" s="9"/>
      <c r="X101" s="9"/>
      <c r="Y101" s="9"/>
      <c r="Z101" s="35"/>
      <c r="AA101" s="35"/>
      <c r="AB101" s="35"/>
    </row>
    <row r="102" spans="2:28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</row>
    <row r="103" spans="2:28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 spans="2:28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Z104" s="9"/>
      <c r="AA104" s="9"/>
      <c r="AB104" s="9"/>
    </row>
  </sheetData>
  <phoneticPr fontId="0" type="noConversion"/>
  <printOptions gridLines="1"/>
  <pageMargins left="0.55000000000000004" right="0.55000000000000004" top="0.21" bottom="0.21" header="0.2" footer="0.5"/>
  <pageSetup paperSize="9" scale="8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62"/>
  <sheetViews>
    <sheetView zoomScale="125" zoomScaleNormal="125" zoomScalePageLayoutView="125" workbookViewId="0">
      <selection activeCell="L9" sqref="L9"/>
    </sheetView>
  </sheetViews>
  <sheetFormatPr baseColWidth="10" defaultRowHeight="9" x14ac:dyDescent="0"/>
  <cols>
    <col min="1" max="1" width="15.796875" customWidth="1"/>
    <col min="2" max="24" width="3.59765625" customWidth="1"/>
    <col min="25" max="28" width="4.19921875" customWidth="1"/>
  </cols>
  <sheetData>
    <row r="1" spans="1:28" ht="78" customHeight="1">
      <c r="A1" s="75" t="s">
        <v>208</v>
      </c>
      <c r="B1" s="1" t="s">
        <v>57</v>
      </c>
      <c r="C1" s="1" t="s">
        <v>179</v>
      </c>
      <c r="D1" s="1" t="s">
        <v>155</v>
      </c>
      <c r="E1" s="1" t="s">
        <v>165</v>
      </c>
      <c r="F1" s="1" t="s">
        <v>58</v>
      </c>
      <c r="G1" s="1" t="s">
        <v>184</v>
      </c>
      <c r="H1" s="2" t="s">
        <v>185</v>
      </c>
      <c r="I1" s="1" t="s">
        <v>6</v>
      </c>
      <c r="J1" s="1" t="s">
        <v>113</v>
      </c>
      <c r="K1" s="1" t="s">
        <v>157</v>
      </c>
      <c r="L1" s="1" t="s">
        <v>114</v>
      </c>
      <c r="M1" s="1" t="s">
        <v>115</v>
      </c>
      <c r="N1" s="1" t="s">
        <v>65</v>
      </c>
      <c r="O1" s="1" t="s">
        <v>5</v>
      </c>
      <c r="P1" s="1" t="s">
        <v>161</v>
      </c>
      <c r="Q1" s="1" t="s">
        <v>147</v>
      </c>
      <c r="R1" s="1" t="s">
        <v>148</v>
      </c>
      <c r="S1" s="1" t="s">
        <v>149</v>
      </c>
      <c r="T1" s="1" t="s">
        <v>214</v>
      </c>
      <c r="U1" s="1" t="s">
        <v>153</v>
      </c>
      <c r="V1" s="1" t="s">
        <v>173</v>
      </c>
      <c r="W1" s="1" t="s">
        <v>154</v>
      </c>
      <c r="X1" s="1" t="s">
        <v>196</v>
      </c>
      <c r="Y1" s="2" t="s">
        <v>88</v>
      </c>
      <c r="Z1" s="21" t="s">
        <v>18</v>
      </c>
      <c r="AA1" s="21" t="s">
        <v>19</v>
      </c>
      <c r="AB1" s="21" t="s">
        <v>97</v>
      </c>
    </row>
    <row r="2" spans="1:28" ht="12" customHeight="1">
      <c r="A2" s="4" t="s">
        <v>105</v>
      </c>
      <c r="B2" s="19"/>
      <c r="E2" s="87">
        <v>0</v>
      </c>
      <c r="F2" s="18"/>
      <c r="G2" s="18"/>
      <c r="J2" s="18"/>
      <c r="K2" s="86"/>
      <c r="M2" s="18"/>
      <c r="N2" s="18"/>
      <c r="O2" s="18"/>
      <c r="S2" s="57"/>
      <c r="T2" s="57"/>
      <c r="U2" s="19"/>
      <c r="V2" s="18"/>
      <c r="W2" s="18"/>
      <c r="X2" s="18"/>
      <c r="Y2" s="14">
        <f t="shared" ref="Y2:Y33" si="0">COUNTIF((B2:X2),"&gt;0.9")</f>
        <v>0</v>
      </c>
      <c r="Z2">
        <f t="shared" ref="Z2:Z33" si="1">MAX(B2:X2)</f>
        <v>0</v>
      </c>
      <c r="AA2">
        <f t="shared" ref="AA2:AA33" si="2">MIN(B2:X2)</f>
        <v>0</v>
      </c>
      <c r="AB2">
        <f t="shared" ref="AB2:AB33" si="3">MEDIAN(B2:X2)</f>
        <v>0</v>
      </c>
    </row>
    <row r="3" spans="1:28" ht="12" customHeight="1">
      <c r="A3" s="4" t="s">
        <v>110</v>
      </c>
      <c r="B3">
        <v>5</v>
      </c>
      <c r="D3">
        <v>2</v>
      </c>
      <c r="E3" s="57">
        <v>3</v>
      </c>
      <c r="G3">
        <v>4</v>
      </c>
      <c r="H3">
        <v>3</v>
      </c>
      <c r="I3">
        <v>2</v>
      </c>
      <c r="J3">
        <v>1</v>
      </c>
      <c r="K3" s="76">
        <v>2</v>
      </c>
      <c r="L3">
        <v>2</v>
      </c>
      <c r="M3">
        <v>4</v>
      </c>
      <c r="O3">
        <v>2</v>
      </c>
      <c r="Q3">
        <v>2</v>
      </c>
      <c r="R3">
        <v>2</v>
      </c>
      <c r="S3" s="57"/>
      <c r="T3" s="57">
        <v>2</v>
      </c>
      <c r="U3">
        <v>3</v>
      </c>
      <c r="V3">
        <v>3</v>
      </c>
      <c r="X3">
        <v>2</v>
      </c>
      <c r="Y3" s="14">
        <f t="shared" si="0"/>
        <v>17</v>
      </c>
      <c r="Z3">
        <f t="shared" si="1"/>
        <v>5</v>
      </c>
      <c r="AA3">
        <f t="shared" si="2"/>
        <v>1</v>
      </c>
      <c r="AB3">
        <f t="shared" si="3"/>
        <v>2</v>
      </c>
    </row>
    <row r="4" spans="1:28" ht="12" customHeight="1">
      <c r="A4" s="4" t="s">
        <v>111</v>
      </c>
      <c r="E4" s="57"/>
      <c r="I4">
        <v>1</v>
      </c>
      <c r="K4" s="76"/>
      <c r="O4">
        <v>1</v>
      </c>
      <c r="Q4">
        <v>1</v>
      </c>
      <c r="S4" s="57"/>
      <c r="T4" s="57"/>
      <c r="Y4" s="14">
        <f t="shared" si="0"/>
        <v>3</v>
      </c>
      <c r="Z4">
        <f t="shared" si="1"/>
        <v>1</v>
      </c>
      <c r="AA4">
        <f t="shared" si="2"/>
        <v>1</v>
      </c>
      <c r="AB4">
        <f t="shared" si="3"/>
        <v>1</v>
      </c>
    </row>
    <row r="5" spans="1:28" ht="12" customHeight="1">
      <c r="A5" s="4" t="s">
        <v>158</v>
      </c>
      <c r="E5" s="57"/>
      <c r="K5" s="76"/>
      <c r="S5" s="57"/>
      <c r="T5" s="57"/>
      <c r="Y5" s="14">
        <f t="shared" si="0"/>
        <v>0</v>
      </c>
      <c r="Z5">
        <f t="shared" si="1"/>
        <v>0</v>
      </c>
      <c r="AA5">
        <f t="shared" si="2"/>
        <v>0</v>
      </c>
      <c r="AB5" t="e">
        <f t="shared" si="3"/>
        <v>#NUM!</v>
      </c>
    </row>
    <row r="6" spans="1:28" ht="12" customHeight="1">
      <c r="A6" s="4" t="s">
        <v>41</v>
      </c>
      <c r="B6">
        <v>7</v>
      </c>
      <c r="E6" s="57">
        <v>3</v>
      </c>
      <c r="G6">
        <v>2</v>
      </c>
      <c r="H6">
        <v>2</v>
      </c>
      <c r="I6">
        <v>2</v>
      </c>
      <c r="K6" s="76">
        <v>2</v>
      </c>
      <c r="L6">
        <v>2</v>
      </c>
      <c r="M6">
        <v>2</v>
      </c>
      <c r="O6">
        <v>2</v>
      </c>
      <c r="Q6">
        <v>3</v>
      </c>
      <c r="S6" s="57"/>
      <c r="T6" s="57"/>
      <c r="U6">
        <v>1</v>
      </c>
      <c r="V6">
        <v>4</v>
      </c>
      <c r="X6">
        <v>4</v>
      </c>
      <c r="Y6" s="14">
        <f t="shared" si="0"/>
        <v>13</v>
      </c>
      <c r="Z6">
        <f t="shared" si="1"/>
        <v>7</v>
      </c>
      <c r="AA6">
        <f t="shared" si="2"/>
        <v>1</v>
      </c>
      <c r="AB6">
        <f t="shared" si="3"/>
        <v>2</v>
      </c>
    </row>
    <row r="7" spans="1:28" ht="12" customHeight="1">
      <c r="A7" s="4" t="s">
        <v>42</v>
      </c>
      <c r="E7" s="57"/>
      <c r="K7" s="76"/>
      <c r="S7" s="57"/>
      <c r="T7" s="57"/>
      <c r="Y7" s="14">
        <f t="shared" si="0"/>
        <v>0</v>
      </c>
      <c r="Z7">
        <f t="shared" si="1"/>
        <v>0</v>
      </c>
      <c r="AA7">
        <f t="shared" si="2"/>
        <v>0</v>
      </c>
      <c r="AB7" t="e">
        <f t="shared" si="3"/>
        <v>#NUM!</v>
      </c>
    </row>
    <row r="8" spans="1:28" ht="12" customHeight="1">
      <c r="A8" s="4" t="s">
        <v>43</v>
      </c>
      <c r="B8">
        <v>2</v>
      </c>
      <c r="E8" s="57"/>
      <c r="K8" s="76"/>
      <c r="S8" s="57"/>
      <c r="T8" s="57"/>
      <c r="Y8" s="14">
        <f t="shared" si="0"/>
        <v>1</v>
      </c>
      <c r="Z8">
        <f t="shared" si="1"/>
        <v>2</v>
      </c>
      <c r="AA8">
        <f t="shared" si="2"/>
        <v>2</v>
      </c>
      <c r="AB8">
        <f t="shared" si="3"/>
        <v>2</v>
      </c>
    </row>
    <row r="9" spans="1:28" ht="12" customHeight="1">
      <c r="A9" s="4" t="s">
        <v>44</v>
      </c>
      <c r="B9">
        <v>2</v>
      </c>
      <c r="E9" s="57">
        <v>2</v>
      </c>
      <c r="I9">
        <v>4</v>
      </c>
      <c r="K9" s="76"/>
      <c r="L9">
        <v>1</v>
      </c>
      <c r="M9">
        <v>1</v>
      </c>
      <c r="Q9">
        <v>1</v>
      </c>
      <c r="S9" s="57"/>
      <c r="T9" s="57"/>
      <c r="Y9" s="14">
        <f t="shared" si="0"/>
        <v>6</v>
      </c>
      <c r="Z9">
        <f t="shared" si="1"/>
        <v>4</v>
      </c>
      <c r="AA9">
        <f t="shared" si="2"/>
        <v>1</v>
      </c>
      <c r="AB9">
        <f t="shared" si="3"/>
        <v>1.5</v>
      </c>
    </row>
    <row r="10" spans="1:28" ht="12" customHeight="1">
      <c r="A10" s="4" t="s">
        <v>20</v>
      </c>
      <c r="B10">
        <v>3</v>
      </c>
      <c r="D10">
        <v>2</v>
      </c>
      <c r="E10" s="57">
        <v>7</v>
      </c>
      <c r="G10">
        <v>12</v>
      </c>
      <c r="H10">
        <v>3</v>
      </c>
      <c r="I10">
        <v>2</v>
      </c>
      <c r="J10">
        <v>5</v>
      </c>
      <c r="K10" s="76">
        <v>1</v>
      </c>
      <c r="Q10">
        <v>8</v>
      </c>
      <c r="R10">
        <v>6</v>
      </c>
      <c r="S10" s="57"/>
      <c r="T10" s="57"/>
      <c r="U10">
        <v>4</v>
      </c>
      <c r="Y10" s="14">
        <f t="shared" si="0"/>
        <v>11</v>
      </c>
      <c r="Z10">
        <f t="shared" si="1"/>
        <v>12</v>
      </c>
      <c r="AA10">
        <f t="shared" si="2"/>
        <v>1</v>
      </c>
      <c r="AB10">
        <f t="shared" si="3"/>
        <v>4</v>
      </c>
    </row>
    <row r="11" spans="1:28" ht="12" customHeight="1">
      <c r="A11" s="4" t="s">
        <v>73</v>
      </c>
      <c r="B11">
        <v>4</v>
      </c>
      <c r="E11" s="57">
        <v>2</v>
      </c>
      <c r="G11">
        <v>1</v>
      </c>
      <c r="I11">
        <v>1</v>
      </c>
      <c r="K11" s="76"/>
      <c r="M11">
        <v>2</v>
      </c>
      <c r="O11">
        <v>6</v>
      </c>
      <c r="S11" s="57"/>
      <c r="T11" s="57"/>
      <c r="U11">
        <v>3</v>
      </c>
      <c r="V11">
        <v>2</v>
      </c>
      <c r="X11">
        <v>2</v>
      </c>
      <c r="Y11" s="14">
        <f t="shared" si="0"/>
        <v>9</v>
      </c>
      <c r="Z11">
        <f t="shared" si="1"/>
        <v>6</v>
      </c>
      <c r="AA11">
        <f t="shared" si="2"/>
        <v>1</v>
      </c>
      <c r="AB11">
        <f t="shared" si="3"/>
        <v>2</v>
      </c>
    </row>
    <row r="12" spans="1:28" ht="12" customHeight="1">
      <c r="A12" s="4" t="s">
        <v>172</v>
      </c>
      <c r="B12">
        <v>1</v>
      </c>
      <c r="E12" s="57"/>
      <c r="H12">
        <v>1</v>
      </c>
      <c r="I12">
        <v>1</v>
      </c>
      <c r="K12" s="76"/>
      <c r="M12">
        <v>1</v>
      </c>
      <c r="S12" s="57"/>
      <c r="T12" s="57"/>
      <c r="U12">
        <v>1</v>
      </c>
      <c r="Y12" s="14">
        <f t="shared" si="0"/>
        <v>5</v>
      </c>
      <c r="Z12">
        <f t="shared" si="1"/>
        <v>1</v>
      </c>
      <c r="AA12">
        <f t="shared" si="2"/>
        <v>1</v>
      </c>
      <c r="AB12">
        <f t="shared" si="3"/>
        <v>1</v>
      </c>
    </row>
    <row r="13" spans="1:28" ht="12" customHeight="1">
      <c r="A13" s="4" t="s">
        <v>75</v>
      </c>
      <c r="E13" s="57"/>
      <c r="K13" s="76"/>
      <c r="S13" s="57"/>
      <c r="T13" s="57"/>
      <c r="Y13" s="14">
        <f t="shared" si="0"/>
        <v>0</v>
      </c>
      <c r="Z13">
        <f t="shared" si="1"/>
        <v>0</v>
      </c>
      <c r="AA13">
        <f t="shared" si="2"/>
        <v>0</v>
      </c>
      <c r="AB13" t="e">
        <f t="shared" si="3"/>
        <v>#NUM!</v>
      </c>
    </row>
    <row r="14" spans="1:28" ht="12" customHeight="1">
      <c r="A14" s="4" t="s">
        <v>76</v>
      </c>
      <c r="B14">
        <v>8</v>
      </c>
      <c r="D14">
        <v>3</v>
      </c>
      <c r="E14" s="57">
        <v>2</v>
      </c>
      <c r="G14">
        <v>2</v>
      </c>
      <c r="H14">
        <v>2</v>
      </c>
      <c r="I14">
        <v>6</v>
      </c>
      <c r="K14" s="76">
        <v>2</v>
      </c>
      <c r="L14">
        <v>1</v>
      </c>
      <c r="M14">
        <v>2</v>
      </c>
      <c r="Q14">
        <v>1</v>
      </c>
      <c r="R14">
        <v>4</v>
      </c>
      <c r="S14" s="57"/>
      <c r="T14" s="57">
        <v>2</v>
      </c>
      <c r="U14">
        <v>2</v>
      </c>
      <c r="X14">
        <v>2</v>
      </c>
      <c r="Y14" s="14">
        <f t="shared" si="0"/>
        <v>14</v>
      </c>
      <c r="Z14">
        <f t="shared" si="1"/>
        <v>8</v>
      </c>
      <c r="AA14">
        <f t="shared" si="2"/>
        <v>1</v>
      </c>
      <c r="AB14">
        <f t="shared" si="3"/>
        <v>2</v>
      </c>
    </row>
    <row r="15" spans="1:28" ht="12" customHeight="1">
      <c r="A15" s="4" t="s">
        <v>36</v>
      </c>
      <c r="E15" s="57"/>
      <c r="I15">
        <v>1</v>
      </c>
      <c r="K15" s="76"/>
      <c r="L15">
        <v>1</v>
      </c>
      <c r="M15">
        <v>1</v>
      </c>
      <c r="S15" s="57"/>
      <c r="T15" s="57"/>
      <c r="Y15" s="14">
        <f t="shared" si="0"/>
        <v>3</v>
      </c>
      <c r="Z15">
        <f t="shared" si="1"/>
        <v>1</v>
      </c>
      <c r="AA15">
        <f t="shared" si="2"/>
        <v>1</v>
      </c>
      <c r="AB15">
        <f t="shared" si="3"/>
        <v>1</v>
      </c>
    </row>
    <row r="16" spans="1:28" ht="12" customHeight="1">
      <c r="A16" s="17" t="s">
        <v>37</v>
      </c>
      <c r="E16" s="57"/>
      <c r="K16" s="76"/>
      <c r="S16" s="57"/>
      <c r="T16" s="57"/>
      <c r="Y16" s="14">
        <f t="shared" si="0"/>
        <v>0</v>
      </c>
      <c r="Z16">
        <f t="shared" si="1"/>
        <v>0</v>
      </c>
      <c r="AA16">
        <f t="shared" si="2"/>
        <v>0</v>
      </c>
      <c r="AB16" t="e">
        <f t="shared" si="3"/>
        <v>#NUM!</v>
      </c>
    </row>
    <row r="17" spans="1:28" ht="12" customHeight="1">
      <c r="A17" s="4" t="s">
        <v>38</v>
      </c>
      <c r="B17">
        <v>4</v>
      </c>
      <c r="D17">
        <v>1</v>
      </c>
      <c r="E17" s="57"/>
      <c r="G17">
        <v>1</v>
      </c>
      <c r="H17">
        <v>3</v>
      </c>
      <c r="I17">
        <v>2</v>
      </c>
      <c r="K17" s="76">
        <v>4</v>
      </c>
      <c r="L17">
        <v>2</v>
      </c>
      <c r="M17">
        <v>2</v>
      </c>
      <c r="Q17">
        <v>2</v>
      </c>
      <c r="S17" s="57"/>
      <c r="T17" s="57">
        <v>1</v>
      </c>
      <c r="V17">
        <v>4</v>
      </c>
      <c r="X17">
        <v>1</v>
      </c>
      <c r="Y17" s="14">
        <f t="shared" si="0"/>
        <v>12</v>
      </c>
      <c r="Z17">
        <f t="shared" si="1"/>
        <v>4</v>
      </c>
      <c r="AA17">
        <f t="shared" si="2"/>
        <v>1</v>
      </c>
      <c r="AB17">
        <f t="shared" si="3"/>
        <v>2</v>
      </c>
    </row>
    <row r="18" spans="1:28" ht="12" customHeight="1">
      <c r="A18" s="4" t="s">
        <v>107</v>
      </c>
      <c r="E18" s="57"/>
      <c r="K18" s="76"/>
      <c r="S18" s="57"/>
      <c r="T18" s="57"/>
      <c r="Y18" s="14">
        <f t="shared" si="0"/>
        <v>0</v>
      </c>
      <c r="Z18">
        <f t="shared" si="1"/>
        <v>0</v>
      </c>
      <c r="AA18">
        <f t="shared" si="2"/>
        <v>0</v>
      </c>
      <c r="AB18" t="e">
        <f t="shared" si="3"/>
        <v>#NUM!</v>
      </c>
    </row>
    <row r="19" spans="1:28" ht="12" customHeight="1">
      <c r="A19" s="4" t="s">
        <v>39</v>
      </c>
      <c r="E19" s="57"/>
      <c r="K19" s="76"/>
      <c r="S19" s="57"/>
      <c r="T19" s="57"/>
      <c r="Y19" s="14">
        <f t="shared" si="0"/>
        <v>0</v>
      </c>
      <c r="Z19">
        <f t="shared" si="1"/>
        <v>0</v>
      </c>
      <c r="AA19">
        <f t="shared" si="2"/>
        <v>0</v>
      </c>
      <c r="AB19" t="e">
        <f t="shared" si="3"/>
        <v>#NUM!</v>
      </c>
    </row>
    <row r="20" spans="1:28" ht="12" customHeight="1">
      <c r="A20" s="4" t="s">
        <v>40</v>
      </c>
      <c r="B20">
        <v>2</v>
      </c>
      <c r="E20" s="57"/>
      <c r="G20">
        <v>1</v>
      </c>
      <c r="H20">
        <v>4</v>
      </c>
      <c r="I20">
        <v>5</v>
      </c>
      <c r="K20" s="76"/>
      <c r="M20">
        <v>4</v>
      </c>
      <c r="O20">
        <v>2</v>
      </c>
      <c r="Q20">
        <v>5</v>
      </c>
      <c r="S20" s="57"/>
      <c r="T20" s="57">
        <v>2</v>
      </c>
      <c r="Y20" s="14">
        <f t="shared" si="0"/>
        <v>8</v>
      </c>
      <c r="Z20">
        <f t="shared" si="1"/>
        <v>5</v>
      </c>
      <c r="AA20">
        <f t="shared" si="2"/>
        <v>1</v>
      </c>
      <c r="AB20">
        <f t="shared" si="3"/>
        <v>3</v>
      </c>
    </row>
    <row r="21" spans="1:28" ht="12" customHeight="1">
      <c r="A21" s="4" t="s">
        <v>53</v>
      </c>
      <c r="B21">
        <v>8</v>
      </c>
      <c r="E21" s="57">
        <v>2</v>
      </c>
      <c r="G21">
        <v>2</v>
      </c>
      <c r="H21">
        <v>2</v>
      </c>
      <c r="I21">
        <v>2</v>
      </c>
      <c r="K21" s="76">
        <v>2</v>
      </c>
      <c r="M21">
        <v>2</v>
      </c>
      <c r="O21">
        <v>5</v>
      </c>
      <c r="Q21">
        <v>2</v>
      </c>
      <c r="S21" s="57"/>
      <c r="T21" s="57"/>
      <c r="U21">
        <v>2</v>
      </c>
      <c r="X21">
        <v>2</v>
      </c>
      <c r="Y21" s="14">
        <f t="shared" si="0"/>
        <v>11</v>
      </c>
      <c r="Z21">
        <f t="shared" si="1"/>
        <v>8</v>
      </c>
      <c r="AA21">
        <f t="shared" si="2"/>
        <v>2</v>
      </c>
      <c r="AB21">
        <f t="shared" si="3"/>
        <v>2</v>
      </c>
    </row>
    <row r="22" spans="1:28" ht="12" customHeight="1">
      <c r="A22" s="4" t="s">
        <v>94</v>
      </c>
      <c r="B22">
        <v>2</v>
      </c>
      <c r="D22">
        <v>1</v>
      </c>
      <c r="E22" s="57"/>
      <c r="K22" s="76"/>
      <c r="M22">
        <v>1</v>
      </c>
      <c r="S22" s="57"/>
      <c r="T22" s="57">
        <v>1</v>
      </c>
      <c r="U22">
        <v>1</v>
      </c>
      <c r="Y22" s="14">
        <f t="shared" si="0"/>
        <v>5</v>
      </c>
      <c r="Z22">
        <f t="shared" si="1"/>
        <v>2</v>
      </c>
      <c r="AA22">
        <f t="shared" si="2"/>
        <v>1</v>
      </c>
      <c r="AB22">
        <f t="shared" si="3"/>
        <v>1</v>
      </c>
    </row>
    <row r="23" spans="1:28" ht="12" customHeight="1">
      <c r="A23" s="4" t="s">
        <v>54</v>
      </c>
      <c r="B23">
        <v>1</v>
      </c>
      <c r="E23" s="57">
        <v>1</v>
      </c>
      <c r="H23">
        <v>1</v>
      </c>
      <c r="I23">
        <v>1</v>
      </c>
      <c r="J23">
        <v>1</v>
      </c>
      <c r="K23" s="76">
        <v>2</v>
      </c>
      <c r="L23">
        <v>1</v>
      </c>
      <c r="M23">
        <v>1</v>
      </c>
      <c r="Q23">
        <v>1</v>
      </c>
      <c r="S23" s="57"/>
      <c r="T23" s="57"/>
      <c r="Y23" s="14">
        <f t="shared" si="0"/>
        <v>9</v>
      </c>
      <c r="Z23">
        <f t="shared" si="1"/>
        <v>2</v>
      </c>
      <c r="AA23">
        <f t="shared" si="2"/>
        <v>1</v>
      </c>
      <c r="AB23">
        <f t="shared" si="3"/>
        <v>1</v>
      </c>
    </row>
    <row r="24" spans="1:28" ht="12" customHeight="1">
      <c r="A24" s="4" t="s">
        <v>141</v>
      </c>
      <c r="B24">
        <v>4</v>
      </c>
      <c r="E24" s="57"/>
      <c r="K24" s="76">
        <v>1</v>
      </c>
      <c r="S24" s="57"/>
      <c r="T24" s="57"/>
      <c r="U24">
        <v>1</v>
      </c>
      <c r="Y24" s="14">
        <f t="shared" si="0"/>
        <v>3</v>
      </c>
      <c r="Z24">
        <f t="shared" si="1"/>
        <v>4</v>
      </c>
      <c r="AA24">
        <f t="shared" si="2"/>
        <v>1</v>
      </c>
      <c r="AB24">
        <f t="shared" si="3"/>
        <v>1</v>
      </c>
    </row>
    <row r="25" spans="1:28" ht="12" customHeight="1">
      <c r="A25" s="4" t="s">
        <v>150</v>
      </c>
      <c r="E25" s="57"/>
      <c r="K25" s="76"/>
      <c r="S25" s="57"/>
      <c r="T25" s="57"/>
      <c r="Y25" s="14">
        <f t="shared" si="0"/>
        <v>0</v>
      </c>
      <c r="Z25">
        <f t="shared" si="1"/>
        <v>0</v>
      </c>
      <c r="AA25">
        <f t="shared" si="2"/>
        <v>0</v>
      </c>
      <c r="AB25" t="e">
        <f t="shared" si="3"/>
        <v>#NUM!</v>
      </c>
    </row>
    <row r="26" spans="1:28" ht="12" customHeight="1">
      <c r="A26" s="4" t="s">
        <v>151</v>
      </c>
      <c r="E26" s="57"/>
      <c r="K26" s="76"/>
      <c r="Q26">
        <v>1</v>
      </c>
      <c r="S26" s="57"/>
      <c r="T26" s="57"/>
      <c r="Y26" s="14">
        <f t="shared" si="0"/>
        <v>1</v>
      </c>
      <c r="Z26">
        <f t="shared" si="1"/>
        <v>1</v>
      </c>
      <c r="AA26">
        <f t="shared" si="2"/>
        <v>1</v>
      </c>
      <c r="AB26">
        <f t="shared" si="3"/>
        <v>1</v>
      </c>
    </row>
    <row r="27" spans="1:28" ht="12" customHeight="1">
      <c r="A27" s="4" t="s">
        <v>66</v>
      </c>
      <c r="E27" s="57">
        <v>3</v>
      </c>
      <c r="G27">
        <v>2</v>
      </c>
      <c r="H27">
        <v>4</v>
      </c>
      <c r="I27">
        <v>2</v>
      </c>
      <c r="K27" s="76">
        <v>5</v>
      </c>
      <c r="L27">
        <v>4</v>
      </c>
      <c r="M27">
        <v>2</v>
      </c>
      <c r="Q27">
        <v>2</v>
      </c>
      <c r="R27">
        <v>6</v>
      </c>
      <c r="S27" s="57"/>
      <c r="T27" s="57">
        <v>3</v>
      </c>
      <c r="U27">
        <v>3</v>
      </c>
      <c r="Y27" s="14">
        <f t="shared" si="0"/>
        <v>11</v>
      </c>
      <c r="Z27">
        <f t="shared" si="1"/>
        <v>6</v>
      </c>
      <c r="AA27">
        <f t="shared" si="2"/>
        <v>2</v>
      </c>
      <c r="AB27">
        <f t="shared" si="3"/>
        <v>3</v>
      </c>
    </row>
    <row r="28" spans="1:28" ht="12" customHeight="1">
      <c r="A28" s="4" t="s">
        <v>67</v>
      </c>
      <c r="E28" s="57">
        <v>9</v>
      </c>
      <c r="H28">
        <v>40</v>
      </c>
      <c r="K28" s="76"/>
      <c r="M28">
        <v>10</v>
      </c>
      <c r="Q28">
        <v>4</v>
      </c>
      <c r="S28" s="57"/>
      <c r="T28" s="57"/>
      <c r="X28">
        <v>10</v>
      </c>
      <c r="Y28" s="14">
        <f t="shared" si="0"/>
        <v>5</v>
      </c>
      <c r="Z28">
        <f t="shared" si="1"/>
        <v>40</v>
      </c>
      <c r="AA28">
        <f t="shared" si="2"/>
        <v>4</v>
      </c>
      <c r="AB28">
        <f t="shared" si="3"/>
        <v>10</v>
      </c>
    </row>
    <row r="29" spans="1:28" ht="12" customHeight="1">
      <c r="A29" s="17" t="s">
        <v>68</v>
      </c>
      <c r="B29">
        <v>30</v>
      </c>
      <c r="D29">
        <v>8</v>
      </c>
      <c r="E29" s="57">
        <v>7</v>
      </c>
      <c r="G29">
        <v>4</v>
      </c>
      <c r="H29">
        <v>5</v>
      </c>
      <c r="I29">
        <v>4</v>
      </c>
      <c r="K29" s="76">
        <v>7</v>
      </c>
      <c r="L29">
        <v>12</v>
      </c>
      <c r="M29">
        <v>6</v>
      </c>
      <c r="O29">
        <v>30</v>
      </c>
      <c r="Q29">
        <v>14</v>
      </c>
      <c r="R29">
        <v>6</v>
      </c>
      <c r="S29" s="57"/>
      <c r="T29" s="57">
        <v>2</v>
      </c>
      <c r="U29">
        <v>5</v>
      </c>
      <c r="X29">
        <v>10</v>
      </c>
      <c r="Y29" s="14">
        <f t="shared" si="0"/>
        <v>15</v>
      </c>
      <c r="Z29">
        <f t="shared" si="1"/>
        <v>30</v>
      </c>
      <c r="AA29">
        <f t="shared" si="2"/>
        <v>2</v>
      </c>
      <c r="AB29">
        <f t="shared" si="3"/>
        <v>7</v>
      </c>
    </row>
    <row r="30" spans="1:28" ht="12" customHeight="1">
      <c r="A30" s="4" t="s">
        <v>69</v>
      </c>
      <c r="B30">
        <v>2</v>
      </c>
      <c r="D30">
        <v>1</v>
      </c>
      <c r="E30" s="57">
        <v>6</v>
      </c>
      <c r="G30">
        <v>2</v>
      </c>
      <c r="H30">
        <v>6</v>
      </c>
      <c r="I30">
        <v>4</v>
      </c>
      <c r="J30">
        <v>1</v>
      </c>
      <c r="K30" s="76">
        <v>2</v>
      </c>
      <c r="L30">
        <v>4</v>
      </c>
      <c r="M30">
        <v>8</v>
      </c>
      <c r="O30">
        <v>8</v>
      </c>
      <c r="Q30">
        <v>2</v>
      </c>
      <c r="S30" s="57"/>
      <c r="T30" s="57">
        <v>4</v>
      </c>
      <c r="U30">
        <v>4</v>
      </c>
      <c r="X30">
        <v>4</v>
      </c>
      <c r="Y30" s="14">
        <f t="shared" si="0"/>
        <v>15</v>
      </c>
      <c r="Z30">
        <f t="shared" si="1"/>
        <v>8</v>
      </c>
      <c r="AA30">
        <f t="shared" si="2"/>
        <v>1</v>
      </c>
      <c r="AB30">
        <f t="shared" si="3"/>
        <v>4</v>
      </c>
    </row>
    <row r="31" spans="1:28" ht="12" customHeight="1">
      <c r="A31" s="4" t="s">
        <v>125</v>
      </c>
      <c r="B31">
        <v>1</v>
      </c>
      <c r="E31" s="57"/>
      <c r="K31" s="76"/>
      <c r="L31">
        <v>1</v>
      </c>
      <c r="M31">
        <v>1</v>
      </c>
      <c r="Q31">
        <v>1</v>
      </c>
      <c r="S31" s="57"/>
      <c r="T31" s="57"/>
      <c r="Y31" s="14">
        <f t="shared" si="0"/>
        <v>4</v>
      </c>
      <c r="Z31">
        <f t="shared" si="1"/>
        <v>1</v>
      </c>
      <c r="AA31">
        <f t="shared" si="2"/>
        <v>1</v>
      </c>
      <c r="AB31">
        <f t="shared" si="3"/>
        <v>1</v>
      </c>
    </row>
    <row r="32" spans="1:28" ht="12" customHeight="1">
      <c r="A32" s="4" t="s">
        <v>102</v>
      </c>
      <c r="B32">
        <v>1</v>
      </c>
      <c r="E32" s="57"/>
      <c r="K32" s="76"/>
      <c r="S32" s="57"/>
      <c r="T32" s="57"/>
      <c r="Y32" s="14">
        <f t="shared" si="0"/>
        <v>1</v>
      </c>
      <c r="Z32">
        <f t="shared" si="1"/>
        <v>1</v>
      </c>
      <c r="AA32">
        <f t="shared" si="2"/>
        <v>1</v>
      </c>
      <c r="AB32">
        <f t="shared" si="3"/>
        <v>1</v>
      </c>
    </row>
    <row r="33" spans="1:28" ht="12" customHeight="1">
      <c r="A33" s="4" t="s">
        <v>59</v>
      </c>
      <c r="B33">
        <v>1</v>
      </c>
      <c r="E33" s="57"/>
      <c r="I33">
        <v>6</v>
      </c>
      <c r="K33" s="76"/>
      <c r="M33">
        <v>8</v>
      </c>
      <c r="O33">
        <v>8</v>
      </c>
      <c r="Q33">
        <v>2</v>
      </c>
      <c r="S33" s="57"/>
      <c r="T33" s="57">
        <v>1</v>
      </c>
      <c r="Y33" s="14">
        <f t="shared" si="0"/>
        <v>6</v>
      </c>
      <c r="Z33">
        <f t="shared" si="1"/>
        <v>8</v>
      </c>
      <c r="AA33">
        <f t="shared" si="2"/>
        <v>1</v>
      </c>
      <c r="AB33">
        <f t="shared" si="3"/>
        <v>4</v>
      </c>
    </row>
    <row r="34" spans="1:28" ht="12" customHeight="1">
      <c r="A34" s="4" t="s">
        <v>61</v>
      </c>
      <c r="B34">
        <v>20</v>
      </c>
      <c r="D34">
        <v>2</v>
      </c>
      <c r="E34" s="57">
        <v>2</v>
      </c>
      <c r="G34">
        <v>2</v>
      </c>
      <c r="H34">
        <v>2</v>
      </c>
      <c r="I34">
        <v>4</v>
      </c>
      <c r="J34">
        <v>1</v>
      </c>
      <c r="K34" s="76">
        <v>3</v>
      </c>
      <c r="L34">
        <v>3</v>
      </c>
      <c r="M34">
        <v>4</v>
      </c>
      <c r="O34">
        <v>2</v>
      </c>
      <c r="Q34">
        <v>5</v>
      </c>
      <c r="R34">
        <v>4</v>
      </c>
      <c r="S34" s="57"/>
      <c r="T34" s="57">
        <v>2</v>
      </c>
      <c r="U34">
        <v>1</v>
      </c>
      <c r="X34">
        <v>2</v>
      </c>
      <c r="Y34" s="14">
        <f t="shared" ref="Y34:Y57" si="4">COUNTIF((B34:X34),"&gt;0.9")</f>
        <v>16</v>
      </c>
      <c r="Z34">
        <f t="shared" ref="Z34:Z57" si="5">MAX(B34:X34)</f>
        <v>20</v>
      </c>
      <c r="AA34">
        <f t="shared" ref="AA34:AA57" si="6">MIN(B34:X34)</f>
        <v>1</v>
      </c>
      <c r="AB34">
        <f t="shared" ref="AB34:AB57" si="7">MEDIAN(B34:X34)</f>
        <v>2</v>
      </c>
    </row>
    <row r="35" spans="1:28" ht="12" customHeight="1">
      <c r="A35" s="4" t="s">
        <v>62</v>
      </c>
      <c r="E35" s="57">
        <v>2</v>
      </c>
      <c r="G35">
        <v>2</v>
      </c>
      <c r="K35" s="76"/>
      <c r="Q35">
        <v>2</v>
      </c>
      <c r="S35" s="57"/>
      <c r="T35" s="57"/>
      <c r="Y35" s="14">
        <f t="shared" si="4"/>
        <v>3</v>
      </c>
      <c r="Z35">
        <f t="shared" si="5"/>
        <v>2</v>
      </c>
      <c r="AA35">
        <f t="shared" si="6"/>
        <v>2</v>
      </c>
      <c r="AB35">
        <f t="shared" si="7"/>
        <v>2</v>
      </c>
    </row>
    <row r="36" spans="1:28" ht="12" customHeight="1">
      <c r="A36" s="4" t="s">
        <v>63</v>
      </c>
      <c r="E36" s="57"/>
      <c r="K36" s="76"/>
      <c r="S36" s="57"/>
      <c r="T36" s="57"/>
      <c r="Y36" s="14">
        <f t="shared" si="4"/>
        <v>0</v>
      </c>
      <c r="Z36">
        <f t="shared" si="5"/>
        <v>0</v>
      </c>
      <c r="AA36">
        <f t="shared" si="6"/>
        <v>0</v>
      </c>
      <c r="AB36" t="e">
        <f t="shared" si="7"/>
        <v>#NUM!</v>
      </c>
    </row>
    <row r="37" spans="1:28" ht="12" customHeight="1">
      <c r="A37" s="4" t="s">
        <v>108</v>
      </c>
      <c r="E37" s="57">
        <v>4</v>
      </c>
      <c r="K37" s="76"/>
      <c r="S37" s="57"/>
      <c r="T37" s="57"/>
      <c r="Y37" s="14">
        <f t="shared" si="4"/>
        <v>1</v>
      </c>
      <c r="Z37">
        <f t="shared" si="5"/>
        <v>4</v>
      </c>
      <c r="AA37">
        <f t="shared" si="6"/>
        <v>4</v>
      </c>
      <c r="AB37">
        <f t="shared" si="7"/>
        <v>4</v>
      </c>
    </row>
    <row r="38" spans="1:28" ht="12" customHeight="1">
      <c r="A38" s="4" t="s">
        <v>29</v>
      </c>
      <c r="E38" s="57"/>
      <c r="K38" s="76"/>
      <c r="S38" s="57"/>
      <c r="T38" s="57"/>
      <c r="Y38" s="14">
        <f t="shared" si="4"/>
        <v>0</v>
      </c>
      <c r="Z38">
        <f t="shared" si="5"/>
        <v>0</v>
      </c>
      <c r="AA38">
        <f t="shared" si="6"/>
        <v>0</v>
      </c>
      <c r="AB38" t="e">
        <f t="shared" si="7"/>
        <v>#NUM!</v>
      </c>
    </row>
    <row r="39" spans="1:28" ht="12" customHeight="1">
      <c r="A39" s="4" t="s">
        <v>130</v>
      </c>
      <c r="E39" s="57">
        <v>2</v>
      </c>
      <c r="G39">
        <v>1</v>
      </c>
      <c r="H39">
        <v>2</v>
      </c>
      <c r="I39">
        <v>2</v>
      </c>
      <c r="J39">
        <v>1</v>
      </c>
      <c r="K39" s="76">
        <v>2</v>
      </c>
      <c r="L39">
        <v>1</v>
      </c>
      <c r="M39">
        <v>2</v>
      </c>
      <c r="Q39">
        <v>1</v>
      </c>
      <c r="S39" s="57"/>
      <c r="T39" s="57"/>
      <c r="Y39" s="14">
        <f t="shared" si="4"/>
        <v>9</v>
      </c>
      <c r="Z39">
        <f t="shared" si="5"/>
        <v>2</v>
      </c>
      <c r="AA39">
        <f t="shared" si="6"/>
        <v>1</v>
      </c>
      <c r="AB39">
        <f t="shared" si="7"/>
        <v>2</v>
      </c>
    </row>
    <row r="40" spans="1:28" ht="12" customHeight="1">
      <c r="A40" s="4" t="s">
        <v>109</v>
      </c>
      <c r="E40" s="57"/>
      <c r="K40" s="76"/>
      <c r="S40" s="57"/>
      <c r="T40" s="57"/>
      <c r="Y40" s="14">
        <f t="shared" si="4"/>
        <v>0</v>
      </c>
      <c r="Z40">
        <f t="shared" si="5"/>
        <v>0</v>
      </c>
      <c r="AA40">
        <f t="shared" si="6"/>
        <v>0</v>
      </c>
      <c r="AB40" t="e">
        <f t="shared" si="7"/>
        <v>#NUM!</v>
      </c>
    </row>
    <row r="41" spans="1:28" ht="12" customHeight="1">
      <c r="A41" s="4" t="s">
        <v>45</v>
      </c>
      <c r="E41" s="57"/>
      <c r="K41" s="76"/>
      <c r="S41" s="57"/>
      <c r="T41" s="57"/>
      <c r="Y41" s="14">
        <f t="shared" si="4"/>
        <v>0</v>
      </c>
      <c r="Z41">
        <f t="shared" si="5"/>
        <v>0</v>
      </c>
      <c r="AA41">
        <f t="shared" si="6"/>
        <v>0</v>
      </c>
      <c r="AB41" t="e">
        <f t="shared" si="7"/>
        <v>#NUM!</v>
      </c>
    </row>
    <row r="42" spans="1:28" ht="12" customHeight="1">
      <c r="A42" s="4" t="s">
        <v>131</v>
      </c>
      <c r="B42">
        <v>2</v>
      </c>
      <c r="D42">
        <v>3</v>
      </c>
      <c r="E42" s="57">
        <v>4</v>
      </c>
      <c r="G42">
        <v>3</v>
      </c>
      <c r="H42">
        <v>4</v>
      </c>
      <c r="I42">
        <v>6</v>
      </c>
      <c r="J42">
        <v>1</v>
      </c>
      <c r="K42" s="76">
        <v>2</v>
      </c>
      <c r="L42">
        <v>2</v>
      </c>
      <c r="M42">
        <v>2</v>
      </c>
      <c r="O42">
        <v>2</v>
      </c>
      <c r="Q42">
        <v>3</v>
      </c>
      <c r="R42">
        <v>1</v>
      </c>
      <c r="S42" s="57"/>
      <c r="T42" s="57">
        <v>1</v>
      </c>
      <c r="U42">
        <v>1</v>
      </c>
      <c r="V42">
        <v>2</v>
      </c>
      <c r="X42">
        <v>1</v>
      </c>
      <c r="Y42" s="14">
        <f t="shared" si="4"/>
        <v>17</v>
      </c>
      <c r="Z42">
        <f t="shared" si="5"/>
        <v>6</v>
      </c>
      <c r="AA42">
        <f t="shared" si="6"/>
        <v>1</v>
      </c>
      <c r="AB42">
        <f t="shared" si="7"/>
        <v>2</v>
      </c>
    </row>
    <row r="43" spans="1:28" ht="12" customHeight="1">
      <c r="A43" s="4" t="s">
        <v>77</v>
      </c>
      <c r="E43" s="57">
        <v>12</v>
      </c>
      <c r="G43">
        <v>12</v>
      </c>
      <c r="H43">
        <v>10</v>
      </c>
      <c r="I43">
        <v>20</v>
      </c>
      <c r="J43">
        <v>3</v>
      </c>
      <c r="K43" s="76">
        <v>10</v>
      </c>
      <c r="L43">
        <v>5</v>
      </c>
      <c r="M43">
        <v>6</v>
      </c>
      <c r="O43">
        <v>6</v>
      </c>
      <c r="Q43">
        <v>6</v>
      </c>
      <c r="R43">
        <v>5</v>
      </c>
      <c r="S43" s="57"/>
      <c r="T43" s="57">
        <v>4</v>
      </c>
      <c r="U43">
        <v>1</v>
      </c>
      <c r="X43">
        <v>10</v>
      </c>
      <c r="Y43" s="14">
        <f t="shared" si="4"/>
        <v>14</v>
      </c>
      <c r="Z43">
        <f t="shared" si="5"/>
        <v>20</v>
      </c>
      <c r="AA43">
        <f t="shared" si="6"/>
        <v>1</v>
      </c>
      <c r="AB43">
        <f t="shared" si="7"/>
        <v>6</v>
      </c>
    </row>
    <row r="44" spans="1:28" ht="12" customHeight="1">
      <c r="A44" s="4" t="s">
        <v>46</v>
      </c>
      <c r="E44" s="57"/>
      <c r="K44" s="76"/>
      <c r="S44" s="57"/>
      <c r="T44" s="57"/>
      <c r="Y44" s="14">
        <f t="shared" si="4"/>
        <v>0</v>
      </c>
      <c r="Z44">
        <f t="shared" si="5"/>
        <v>0</v>
      </c>
      <c r="AA44">
        <f t="shared" si="6"/>
        <v>0</v>
      </c>
      <c r="AB44" t="e">
        <f t="shared" si="7"/>
        <v>#NUM!</v>
      </c>
    </row>
    <row r="45" spans="1:28" ht="12" customHeight="1">
      <c r="A45" s="17" t="s">
        <v>78</v>
      </c>
      <c r="B45">
        <v>1</v>
      </c>
      <c r="E45" s="57"/>
      <c r="J45">
        <v>1</v>
      </c>
      <c r="K45" s="76"/>
      <c r="M45">
        <v>1</v>
      </c>
      <c r="S45" s="57"/>
      <c r="T45" s="57"/>
      <c r="V45">
        <v>1</v>
      </c>
      <c r="Y45" s="14">
        <f t="shared" si="4"/>
        <v>4</v>
      </c>
      <c r="Z45">
        <f t="shared" si="5"/>
        <v>1</v>
      </c>
      <c r="AA45">
        <f t="shared" si="6"/>
        <v>1</v>
      </c>
      <c r="AB45">
        <f t="shared" si="7"/>
        <v>1</v>
      </c>
    </row>
    <row r="46" spans="1:28" ht="12" customHeight="1">
      <c r="A46" s="4" t="s">
        <v>132</v>
      </c>
      <c r="E46" s="57">
        <v>1</v>
      </c>
      <c r="I46">
        <v>1</v>
      </c>
      <c r="K46" s="76"/>
      <c r="S46" s="57"/>
      <c r="T46" s="57"/>
      <c r="U46">
        <v>1</v>
      </c>
      <c r="Y46" s="14">
        <f t="shared" si="4"/>
        <v>3</v>
      </c>
      <c r="Z46">
        <f t="shared" si="5"/>
        <v>1</v>
      </c>
      <c r="AA46">
        <f t="shared" si="6"/>
        <v>1</v>
      </c>
      <c r="AB46">
        <f t="shared" si="7"/>
        <v>1</v>
      </c>
    </row>
    <row r="47" spans="1:28" ht="12" customHeight="1">
      <c r="A47" s="17" t="s">
        <v>49</v>
      </c>
      <c r="E47" s="57"/>
      <c r="G47">
        <v>2</v>
      </c>
      <c r="H47">
        <v>4</v>
      </c>
      <c r="I47">
        <v>5</v>
      </c>
      <c r="K47" s="76"/>
      <c r="Q47">
        <v>7</v>
      </c>
      <c r="S47" s="57"/>
      <c r="T47" s="57"/>
      <c r="U47">
        <v>8</v>
      </c>
      <c r="Y47" s="14">
        <f t="shared" si="4"/>
        <v>5</v>
      </c>
      <c r="Z47">
        <f t="shared" si="5"/>
        <v>8</v>
      </c>
      <c r="AA47">
        <f t="shared" si="6"/>
        <v>2</v>
      </c>
      <c r="AB47">
        <f t="shared" si="7"/>
        <v>5</v>
      </c>
    </row>
    <row r="48" spans="1:28" ht="12" customHeight="1">
      <c r="A48" s="17" t="s">
        <v>47</v>
      </c>
      <c r="E48" s="57"/>
      <c r="K48" s="76"/>
      <c r="S48" s="57"/>
      <c r="T48" s="57"/>
      <c r="Y48" s="14">
        <f t="shared" si="4"/>
        <v>0</v>
      </c>
      <c r="Z48">
        <f t="shared" si="5"/>
        <v>0</v>
      </c>
      <c r="AA48">
        <f t="shared" si="6"/>
        <v>0</v>
      </c>
      <c r="AB48" t="e">
        <f t="shared" si="7"/>
        <v>#NUM!</v>
      </c>
    </row>
    <row r="49" spans="1:28" ht="12" customHeight="1">
      <c r="A49" s="4" t="s">
        <v>50</v>
      </c>
      <c r="E49" s="57">
        <v>7</v>
      </c>
      <c r="G49">
        <v>2</v>
      </c>
      <c r="H49">
        <v>10</v>
      </c>
      <c r="K49" s="76"/>
      <c r="L49">
        <v>6</v>
      </c>
      <c r="M49">
        <v>8</v>
      </c>
      <c r="Q49">
        <v>8</v>
      </c>
      <c r="S49" s="57"/>
      <c r="T49" s="57"/>
      <c r="Y49" s="14">
        <f t="shared" si="4"/>
        <v>6</v>
      </c>
      <c r="Z49">
        <f t="shared" si="5"/>
        <v>10</v>
      </c>
      <c r="AA49">
        <f t="shared" si="6"/>
        <v>2</v>
      </c>
      <c r="AB49">
        <f t="shared" si="7"/>
        <v>7.5</v>
      </c>
    </row>
    <row r="50" spans="1:28" ht="12" customHeight="1">
      <c r="A50" s="4" t="s">
        <v>51</v>
      </c>
      <c r="E50" s="57"/>
      <c r="H50">
        <v>10</v>
      </c>
      <c r="K50" s="76"/>
      <c r="P50">
        <v>8</v>
      </c>
      <c r="Q50">
        <v>4</v>
      </c>
      <c r="S50" s="57"/>
      <c r="T50" s="57"/>
      <c r="Y50" s="14">
        <f t="shared" si="4"/>
        <v>3</v>
      </c>
      <c r="Z50">
        <f t="shared" si="5"/>
        <v>10</v>
      </c>
      <c r="AA50">
        <f t="shared" si="6"/>
        <v>4</v>
      </c>
      <c r="AB50">
        <f t="shared" si="7"/>
        <v>8</v>
      </c>
    </row>
    <row r="51" spans="1:28" ht="12" customHeight="1">
      <c r="A51" s="4" t="s">
        <v>92</v>
      </c>
      <c r="B51">
        <v>2</v>
      </c>
      <c r="E51" s="57"/>
      <c r="K51" s="76"/>
      <c r="L51">
        <v>1</v>
      </c>
      <c r="M51">
        <v>1</v>
      </c>
      <c r="S51" s="57"/>
      <c r="T51" s="57"/>
      <c r="Y51" s="14">
        <f t="shared" si="4"/>
        <v>3</v>
      </c>
      <c r="Z51">
        <f t="shared" si="5"/>
        <v>2</v>
      </c>
      <c r="AA51">
        <f t="shared" si="6"/>
        <v>1</v>
      </c>
      <c r="AB51">
        <f t="shared" si="7"/>
        <v>1</v>
      </c>
    </row>
    <row r="52" spans="1:28" ht="12" customHeight="1">
      <c r="A52" s="4" t="s">
        <v>48</v>
      </c>
      <c r="E52" s="57"/>
      <c r="K52" s="76"/>
      <c r="S52" s="57"/>
      <c r="T52" s="57"/>
      <c r="Y52" s="14">
        <f t="shared" si="4"/>
        <v>0</v>
      </c>
      <c r="Z52">
        <f t="shared" si="5"/>
        <v>0</v>
      </c>
      <c r="AA52">
        <f t="shared" si="6"/>
        <v>0</v>
      </c>
      <c r="AB52" t="e">
        <f t="shared" si="7"/>
        <v>#NUM!</v>
      </c>
    </row>
    <row r="53" spans="1:28" ht="12" customHeight="1">
      <c r="A53" s="4" t="s">
        <v>99</v>
      </c>
      <c r="E53" s="57"/>
      <c r="K53" s="76"/>
      <c r="S53" s="57"/>
      <c r="T53" s="57"/>
      <c r="Y53" s="14">
        <f t="shared" si="4"/>
        <v>0</v>
      </c>
      <c r="Z53">
        <f t="shared" si="5"/>
        <v>0</v>
      </c>
      <c r="AA53">
        <f t="shared" si="6"/>
        <v>0</v>
      </c>
      <c r="AB53" t="e">
        <f t="shared" si="7"/>
        <v>#NUM!</v>
      </c>
    </row>
    <row r="54" spans="1:28" ht="12" customHeight="1">
      <c r="A54" s="4" t="s">
        <v>159</v>
      </c>
      <c r="E54" s="57"/>
      <c r="K54" s="76"/>
      <c r="S54" s="57"/>
      <c r="T54" s="57"/>
      <c r="Y54" s="14">
        <f t="shared" si="4"/>
        <v>0</v>
      </c>
      <c r="Z54">
        <f t="shared" si="5"/>
        <v>0</v>
      </c>
      <c r="AA54">
        <f t="shared" si="6"/>
        <v>0</v>
      </c>
      <c r="AB54" t="e">
        <f t="shared" si="7"/>
        <v>#NUM!</v>
      </c>
    </row>
    <row r="55" spans="1:28" ht="12" customHeight="1">
      <c r="A55" s="4" t="s">
        <v>93</v>
      </c>
      <c r="B55">
        <v>8</v>
      </c>
      <c r="D55">
        <v>3</v>
      </c>
      <c r="E55" s="57">
        <v>4</v>
      </c>
      <c r="G55">
        <v>4</v>
      </c>
      <c r="H55">
        <v>4</v>
      </c>
      <c r="I55">
        <v>6</v>
      </c>
      <c r="J55">
        <v>2</v>
      </c>
      <c r="K55" s="76">
        <v>3</v>
      </c>
      <c r="L55">
        <v>2</v>
      </c>
      <c r="M55">
        <v>4</v>
      </c>
      <c r="O55">
        <v>2</v>
      </c>
      <c r="Q55">
        <v>2</v>
      </c>
      <c r="R55">
        <v>6</v>
      </c>
      <c r="S55" s="57"/>
      <c r="T55" s="57">
        <v>2</v>
      </c>
      <c r="U55">
        <v>2</v>
      </c>
      <c r="V55">
        <v>2</v>
      </c>
      <c r="X55">
        <v>2</v>
      </c>
      <c r="Y55" s="14">
        <f t="shared" si="4"/>
        <v>17</v>
      </c>
      <c r="Z55">
        <f t="shared" si="5"/>
        <v>8</v>
      </c>
      <c r="AA55">
        <f t="shared" si="6"/>
        <v>2</v>
      </c>
      <c r="AB55">
        <f t="shared" si="7"/>
        <v>3</v>
      </c>
    </row>
    <row r="56" spans="1:28" ht="12" customHeight="1">
      <c r="A56" s="4" t="s">
        <v>133</v>
      </c>
      <c r="B56">
        <v>3</v>
      </c>
      <c r="E56" s="57"/>
      <c r="G56">
        <v>1</v>
      </c>
      <c r="H56">
        <v>1</v>
      </c>
      <c r="I56">
        <v>2</v>
      </c>
      <c r="K56" s="76"/>
      <c r="M56">
        <v>1</v>
      </c>
      <c r="O56">
        <v>2</v>
      </c>
      <c r="Q56">
        <v>1</v>
      </c>
      <c r="S56" s="57"/>
      <c r="T56" s="57">
        <v>1</v>
      </c>
      <c r="X56">
        <v>1</v>
      </c>
      <c r="Y56" s="14">
        <f t="shared" si="4"/>
        <v>9</v>
      </c>
      <c r="Z56">
        <f t="shared" si="5"/>
        <v>3</v>
      </c>
      <c r="AA56">
        <f t="shared" si="6"/>
        <v>1</v>
      </c>
      <c r="AB56">
        <f t="shared" si="7"/>
        <v>1</v>
      </c>
    </row>
    <row r="57" spans="1:28" ht="12" customHeight="1">
      <c r="A57" s="17" t="s">
        <v>134</v>
      </c>
      <c r="B57">
        <v>3</v>
      </c>
      <c r="D57">
        <v>2</v>
      </c>
      <c r="E57" s="57"/>
      <c r="F57" s="18"/>
      <c r="G57" s="18"/>
      <c r="I57" s="18"/>
      <c r="J57" s="18"/>
      <c r="K57" s="76"/>
      <c r="M57" s="18"/>
      <c r="N57" s="18"/>
      <c r="O57" s="18"/>
      <c r="S57" s="57"/>
      <c r="T57" s="18"/>
      <c r="V57" s="18"/>
      <c r="W57" s="18"/>
      <c r="X57" s="18"/>
      <c r="Y57" s="14">
        <f t="shared" si="4"/>
        <v>2</v>
      </c>
      <c r="Z57">
        <f t="shared" si="5"/>
        <v>3</v>
      </c>
      <c r="AA57">
        <f t="shared" si="6"/>
        <v>2</v>
      </c>
      <c r="AB57">
        <f t="shared" si="7"/>
        <v>2.5</v>
      </c>
    </row>
    <row r="58" spans="1:28" ht="12" customHeight="1">
      <c r="A58" s="17" t="s">
        <v>182</v>
      </c>
      <c r="B58" s="9"/>
      <c r="C58" s="7"/>
      <c r="E58" s="8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V58" s="9"/>
      <c r="W58" s="9"/>
      <c r="X58" s="9"/>
      <c r="Y58" s="9"/>
    </row>
    <row r="59" spans="1:28" ht="12" customHeight="1">
      <c r="A59" s="36" t="s">
        <v>72</v>
      </c>
      <c r="B59" s="45">
        <f>COUNTIF((B2:B57),"&gt;0.9")</f>
        <v>26</v>
      </c>
      <c r="C59" s="45">
        <f t="shared" ref="C59:Y59" si="8">COUNTIF((C2:C57),"&gt;0.9")</f>
        <v>0</v>
      </c>
      <c r="D59" s="45">
        <f t="shared" si="8"/>
        <v>11</v>
      </c>
      <c r="E59" s="45">
        <f t="shared" si="8"/>
        <v>21</v>
      </c>
      <c r="F59" s="45">
        <f t="shared" si="8"/>
        <v>0</v>
      </c>
      <c r="G59" s="45">
        <f t="shared" si="8"/>
        <v>20</v>
      </c>
      <c r="H59" s="45">
        <f t="shared" si="8"/>
        <v>22</v>
      </c>
      <c r="I59" s="45">
        <f t="shared" si="8"/>
        <v>25</v>
      </c>
      <c r="J59" s="45">
        <f t="shared" si="8"/>
        <v>10</v>
      </c>
      <c r="K59" s="45">
        <f t="shared" si="8"/>
        <v>16</v>
      </c>
      <c r="L59" s="45">
        <f t="shared" si="8"/>
        <v>18</v>
      </c>
      <c r="M59" s="45">
        <f t="shared" si="8"/>
        <v>27</v>
      </c>
      <c r="N59" s="45">
        <f t="shared" si="8"/>
        <v>0</v>
      </c>
      <c r="O59" s="45">
        <f t="shared" si="8"/>
        <v>14</v>
      </c>
      <c r="P59" s="45">
        <f t="shared" si="8"/>
        <v>1</v>
      </c>
      <c r="Q59" s="45">
        <f t="shared" si="8"/>
        <v>27</v>
      </c>
      <c r="R59" s="45">
        <f t="shared" si="8"/>
        <v>9</v>
      </c>
      <c r="S59" s="45">
        <f t="shared" si="8"/>
        <v>0</v>
      </c>
      <c r="T59" s="45">
        <f t="shared" si="8"/>
        <v>14</v>
      </c>
      <c r="U59" s="45">
        <f t="shared" si="8"/>
        <v>18</v>
      </c>
      <c r="V59" s="45">
        <f t="shared" si="8"/>
        <v>7</v>
      </c>
      <c r="W59" s="45">
        <f t="shared" si="8"/>
        <v>0</v>
      </c>
      <c r="X59" s="45">
        <f t="shared" si="8"/>
        <v>14</v>
      </c>
      <c r="Y59" s="45">
        <f t="shared" si="8"/>
        <v>39</v>
      </c>
    </row>
    <row r="60" spans="1:28" ht="12" customHeight="1">
      <c r="A60" s="12" t="s">
        <v>60</v>
      </c>
      <c r="B60" s="15">
        <f>Y59</f>
        <v>39</v>
      </c>
      <c r="X60" t="s">
        <v>91</v>
      </c>
      <c r="Y60" s="13">
        <f>COUNTIF((Y2:Y56),"&lt;0.9")</f>
        <v>17</v>
      </c>
    </row>
    <row r="61" spans="1:28">
      <c r="A61" s="6" t="s">
        <v>55</v>
      </c>
      <c r="B61" s="13">
        <f>SUM(B59:X59)</f>
        <v>300</v>
      </c>
    </row>
    <row r="62" spans="1:28">
      <c r="A62" s="6" t="s">
        <v>56</v>
      </c>
      <c r="B62" s="16">
        <f>AVERAGEIF((B59:X59),"&gt;0.1")</f>
        <v>16.666666666666668</v>
      </c>
      <c r="R62" t="s">
        <v>28</v>
      </c>
      <c r="Y62">
        <f>COUNTIF((B59:X59),"&gt;0.1")</f>
        <v>18</v>
      </c>
    </row>
  </sheetData>
  <phoneticPr fontId="0" type="noConversion"/>
  <printOptions gridLines="1"/>
  <pageMargins left="0.55000000000000004" right="0.55000000000000004" top="0.41000000000000009" bottom="0.41000000000000009" header="0.30000000000000004" footer="0.30000000000000004"/>
  <pageSetup paperSize="9" scale="8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62"/>
  <sheetViews>
    <sheetView zoomScale="125" zoomScaleNormal="125" zoomScalePageLayoutView="125" workbookViewId="0">
      <selection activeCell="P30" sqref="P30"/>
    </sheetView>
  </sheetViews>
  <sheetFormatPr baseColWidth="10" defaultRowHeight="9" x14ac:dyDescent="0"/>
  <cols>
    <col min="1" max="1" width="15.3984375" customWidth="1"/>
    <col min="2" max="19" width="3.59765625" customWidth="1"/>
    <col min="20" max="20" width="3.59765625" hidden="1" customWidth="1"/>
    <col min="21" max="26" width="3.59765625" customWidth="1"/>
    <col min="27" max="27" width="4.19921875" customWidth="1"/>
  </cols>
  <sheetData>
    <row r="1" spans="1:27" ht="88" customHeight="1">
      <c r="A1" s="75" t="s">
        <v>215</v>
      </c>
      <c r="B1" s="1" t="s">
        <v>57</v>
      </c>
      <c r="C1" s="1" t="s">
        <v>179</v>
      </c>
      <c r="D1" s="1" t="s">
        <v>155</v>
      </c>
      <c r="E1" s="1" t="s">
        <v>165</v>
      </c>
      <c r="F1" s="1" t="s">
        <v>200</v>
      </c>
      <c r="G1" s="1" t="s">
        <v>184</v>
      </c>
      <c r="H1" s="2" t="s">
        <v>185</v>
      </c>
      <c r="I1" s="1" t="s">
        <v>6</v>
      </c>
      <c r="J1" s="1" t="s">
        <v>113</v>
      </c>
      <c r="K1" s="1" t="s">
        <v>157</v>
      </c>
      <c r="L1" s="1" t="s">
        <v>114</v>
      </c>
      <c r="M1" s="1" t="s">
        <v>115</v>
      </c>
      <c r="N1" s="1" t="s">
        <v>65</v>
      </c>
      <c r="O1" s="1" t="s">
        <v>5</v>
      </c>
      <c r="P1" s="1" t="s">
        <v>161</v>
      </c>
      <c r="Q1" s="1" t="s">
        <v>147</v>
      </c>
      <c r="R1" s="1" t="s">
        <v>148</v>
      </c>
      <c r="S1" s="1" t="s">
        <v>149</v>
      </c>
      <c r="T1" s="1" t="s">
        <v>171</v>
      </c>
      <c r="U1" s="1" t="s">
        <v>197</v>
      </c>
      <c r="V1" s="1" t="s">
        <v>173</v>
      </c>
      <c r="W1" s="1" t="s">
        <v>154</v>
      </c>
      <c r="X1" s="2" t="s">
        <v>88</v>
      </c>
      <c r="Y1" s="21" t="s">
        <v>18</v>
      </c>
      <c r="Z1" s="21" t="s">
        <v>19</v>
      </c>
      <c r="AA1" s="21" t="s">
        <v>97</v>
      </c>
    </row>
    <row r="2" spans="1:27" ht="11" customHeight="1">
      <c r="A2" s="4" t="s">
        <v>105</v>
      </c>
      <c r="C2" s="19"/>
      <c r="D2" s="19"/>
      <c r="E2" s="19"/>
      <c r="F2" s="18"/>
      <c r="G2" s="18"/>
      <c r="J2" s="18"/>
      <c r="K2" s="88"/>
      <c r="M2" s="18"/>
      <c r="N2" s="18"/>
      <c r="O2" s="18"/>
      <c r="P2" s="57"/>
      <c r="R2" s="18"/>
      <c r="T2" s="18"/>
      <c r="U2" s="18"/>
      <c r="V2" s="18"/>
      <c r="W2" s="18"/>
      <c r="X2" s="14">
        <f t="shared" ref="X2:X33" si="0">COUNTIF((B2:W2),"&gt;0.9")</f>
        <v>0</v>
      </c>
      <c r="Y2">
        <f t="shared" ref="Y2:Y33" si="1">MAX(B2:W2)</f>
        <v>0</v>
      </c>
      <c r="Z2">
        <f t="shared" ref="Z2:Z33" si="2">MIN(B2:W2)</f>
        <v>0</v>
      </c>
      <c r="AA2" t="e">
        <f t="shared" ref="AA2:AA33" si="3">MEDIAN((B2:W2))</f>
        <v>#NUM!</v>
      </c>
    </row>
    <row r="3" spans="1:27" ht="11" customHeight="1">
      <c r="A3" s="4" t="s">
        <v>110</v>
      </c>
      <c r="C3">
        <v>3</v>
      </c>
      <c r="D3">
        <v>2</v>
      </c>
      <c r="E3">
        <v>2</v>
      </c>
      <c r="F3">
        <v>2</v>
      </c>
      <c r="G3">
        <v>3</v>
      </c>
      <c r="H3">
        <v>2</v>
      </c>
      <c r="I3">
        <v>2</v>
      </c>
      <c r="J3">
        <v>1</v>
      </c>
      <c r="K3" s="89">
        <v>3</v>
      </c>
      <c r="L3">
        <v>3</v>
      </c>
      <c r="M3">
        <v>6</v>
      </c>
      <c r="N3">
        <v>4</v>
      </c>
      <c r="O3">
        <v>2</v>
      </c>
      <c r="P3" s="57">
        <v>1</v>
      </c>
      <c r="Q3">
        <v>1</v>
      </c>
      <c r="U3">
        <v>2</v>
      </c>
      <c r="V3">
        <v>5</v>
      </c>
      <c r="X3" s="14">
        <f t="shared" si="0"/>
        <v>17</v>
      </c>
      <c r="Y3">
        <f t="shared" si="1"/>
        <v>6</v>
      </c>
      <c r="Z3">
        <f t="shared" si="2"/>
        <v>1</v>
      </c>
      <c r="AA3">
        <f t="shared" si="3"/>
        <v>2</v>
      </c>
    </row>
    <row r="4" spans="1:27" ht="11" customHeight="1">
      <c r="A4" s="4" t="s">
        <v>111</v>
      </c>
      <c r="K4" s="89"/>
      <c r="P4" s="57"/>
      <c r="X4" s="14">
        <f t="shared" si="0"/>
        <v>0</v>
      </c>
      <c r="Y4">
        <f t="shared" si="1"/>
        <v>0</v>
      </c>
      <c r="Z4">
        <f t="shared" si="2"/>
        <v>0</v>
      </c>
      <c r="AA4" t="e">
        <f t="shared" si="3"/>
        <v>#NUM!</v>
      </c>
    </row>
    <row r="5" spans="1:27" ht="11" customHeight="1">
      <c r="A5" s="4" t="s">
        <v>158</v>
      </c>
      <c r="K5" s="89"/>
      <c r="P5" s="57"/>
      <c r="X5" s="14">
        <f t="shared" si="0"/>
        <v>0</v>
      </c>
      <c r="Y5">
        <f t="shared" si="1"/>
        <v>0</v>
      </c>
      <c r="Z5">
        <f t="shared" si="2"/>
        <v>0</v>
      </c>
      <c r="AA5" t="e">
        <f t="shared" si="3"/>
        <v>#NUM!</v>
      </c>
    </row>
    <row r="6" spans="1:27" ht="11" customHeight="1">
      <c r="A6" s="4" t="s">
        <v>41</v>
      </c>
      <c r="C6">
        <v>2</v>
      </c>
      <c r="E6">
        <v>2</v>
      </c>
      <c r="G6">
        <v>2</v>
      </c>
      <c r="I6">
        <v>2</v>
      </c>
      <c r="J6">
        <v>1</v>
      </c>
      <c r="K6" s="89">
        <v>5</v>
      </c>
      <c r="L6">
        <v>4</v>
      </c>
      <c r="M6">
        <v>2</v>
      </c>
      <c r="N6">
        <v>2</v>
      </c>
      <c r="O6">
        <v>2</v>
      </c>
      <c r="P6" s="57"/>
      <c r="U6">
        <v>2</v>
      </c>
      <c r="X6" s="14">
        <f t="shared" si="0"/>
        <v>11</v>
      </c>
      <c r="Y6">
        <f t="shared" si="1"/>
        <v>5</v>
      </c>
      <c r="Z6">
        <f t="shared" si="2"/>
        <v>1</v>
      </c>
      <c r="AA6">
        <f t="shared" si="3"/>
        <v>2</v>
      </c>
    </row>
    <row r="7" spans="1:27" ht="11" customHeight="1">
      <c r="A7" s="4" t="s">
        <v>42</v>
      </c>
      <c r="K7" s="89"/>
      <c r="P7" s="57"/>
      <c r="X7" s="14">
        <f t="shared" si="0"/>
        <v>0</v>
      </c>
      <c r="Y7">
        <f t="shared" si="1"/>
        <v>0</v>
      </c>
      <c r="Z7">
        <f t="shared" si="2"/>
        <v>0</v>
      </c>
      <c r="AA7" t="e">
        <f t="shared" si="3"/>
        <v>#NUM!</v>
      </c>
    </row>
    <row r="8" spans="1:27" ht="11" customHeight="1">
      <c r="A8" s="4" t="s">
        <v>43</v>
      </c>
      <c r="F8">
        <v>1</v>
      </c>
      <c r="K8" s="89"/>
      <c r="N8">
        <v>1</v>
      </c>
      <c r="P8" s="57"/>
      <c r="X8" s="14">
        <f t="shared" si="0"/>
        <v>2</v>
      </c>
      <c r="Y8">
        <f t="shared" si="1"/>
        <v>1</v>
      </c>
      <c r="Z8">
        <f t="shared" si="2"/>
        <v>1</v>
      </c>
      <c r="AA8">
        <f t="shared" si="3"/>
        <v>1</v>
      </c>
    </row>
    <row r="9" spans="1:27" ht="11" customHeight="1">
      <c r="A9" s="4" t="s">
        <v>44</v>
      </c>
      <c r="E9">
        <v>1</v>
      </c>
      <c r="F9">
        <v>2</v>
      </c>
      <c r="K9" s="89"/>
      <c r="M9">
        <v>1</v>
      </c>
      <c r="P9" s="57"/>
      <c r="X9" s="14">
        <f t="shared" si="0"/>
        <v>3</v>
      </c>
      <c r="Y9">
        <f t="shared" si="1"/>
        <v>2</v>
      </c>
      <c r="Z9">
        <f t="shared" si="2"/>
        <v>1</v>
      </c>
      <c r="AA9">
        <f t="shared" si="3"/>
        <v>1</v>
      </c>
    </row>
    <row r="10" spans="1:27" ht="11" customHeight="1">
      <c r="A10" s="4" t="s">
        <v>20</v>
      </c>
      <c r="D10">
        <v>2</v>
      </c>
      <c r="E10">
        <v>7</v>
      </c>
      <c r="F10">
        <v>6</v>
      </c>
      <c r="G10">
        <v>6</v>
      </c>
      <c r="H10">
        <v>5</v>
      </c>
      <c r="I10">
        <v>2</v>
      </c>
      <c r="K10" s="89">
        <v>2</v>
      </c>
      <c r="P10" s="57"/>
      <c r="Q10">
        <v>2</v>
      </c>
      <c r="X10" s="14">
        <f t="shared" si="0"/>
        <v>8</v>
      </c>
      <c r="Y10">
        <f t="shared" si="1"/>
        <v>7</v>
      </c>
      <c r="Z10">
        <f t="shared" si="2"/>
        <v>2</v>
      </c>
      <c r="AA10">
        <f t="shared" si="3"/>
        <v>3.5</v>
      </c>
    </row>
    <row r="11" spans="1:27" ht="11" customHeight="1">
      <c r="A11" s="4" t="s">
        <v>73</v>
      </c>
      <c r="E11">
        <v>1</v>
      </c>
      <c r="F11">
        <v>1</v>
      </c>
      <c r="K11" s="89"/>
      <c r="M11">
        <v>2</v>
      </c>
      <c r="N11">
        <v>6</v>
      </c>
      <c r="O11">
        <v>6</v>
      </c>
      <c r="P11" s="57"/>
      <c r="X11" s="14">
        <f t="shared" si="0"/>
        <v>5</v>
      </c>
      <c r="Y11">
        <f t="shared" si="1"/>
        <v>6</v>
      </c>
      <c r="Z11">
        <f t="shared" si="2"/>
        <v>1</v>
      </c>
      <c r="AA11">
        <f t="shared" si="3"/>
        <v>2</v>
      </c>
    </row>
    <row r="12" spans="1:27" ht="11" customHeight="1">
      <c r="A12" s="4" t="s">
        <v>172</v>
      </c>
      <c r="I12">
        <v>2</v>
      </c>
      <c r="K12" s="89">
        <v>1</v>
      </c>
      <c r="M12">
        <v>1</v>
      </c>
      <c r="P12" s="57"/>
      <c r="X12" s="14">
        <f t="shared" si="0"/>
        <v>3</v>
      </c>
      <c r="Y12">
        <f t="shared" si="1"/>
        <v>2</v>
      </c>
      <c r="Z12">
        <f t="shared" si="2"/>
        <v>1</v>
      </c>
      <c r="AA12">
        <f t="shared" si="3"/>
        <v>1</v>
      </c>
    </row>
    <row r="13" spans="1:27" ht="11" customHeight="1">
      <c r="A13" s="4" t="s">
        <v>75</v>
      </c>
      <c r="K13" s="89">
        <v>1</v>
      </c>
      <c r="P13" s="57"/>
      <c r="X13" s="14">
        <f t="shared" si="0"/>
        <v>1</v>
      </c>
      <c r="Y13">
        <f t="shared" si="1"/>
        <v>1</v>
      </c>
      <c r="Z13">
        <f t="shared" si="2"/>
        <v>1</v>
      </c>
      <c r="AA13">
        <f t="shared" si="3"/>
        <v>1</v>
      </c>
    </row>
    <row r="14" spans="1:27" ht="11" customHeight="1">
      <c r="A14" s="4" t="s">
        <v>76</v>
      </c>
      <c r="C14">
        <v>2</v>
      </c>
      <c r="D14">
        <v>3</v>
      </c>
      <c r="E14">
        <v>2</v>
      </c>
      <c r="F14">
        <v>2</v>
      </c>
      <c r="G14">
        <v>2</v>
      </c>
      <c r="H14">
        <v>2</v>
      </c>
      <c r="I14">
        <v>4</v>
      </c>
      <c r="J14">
        <v>2</v>
      </c>
      <c r="K14" s="89">
        <v>2</v>
      </c>
      <c r="L14">
        <v>2</v>
      </c>
      <c r="M14">
        <v>2</v>
      </c>
      <c r="N14">
        <v>4</v>
      </c>
      <c r="O14">
        <v>2</v>
      </c>
      <c r="P14" s="57"/>
      <c r="Q14">
        <v>2</v>
      </c>
      <c r="X14" s="14">
        <f t="shared" si="0"/>
        <v>14</v>
      </c>
      <c r="Y14">
        <f t="shared" si="1"/>
        <v>4</v>
      </c>
      <c r="Z14">
        <f t="shared" si="2"/>
        <v>2</v>
      </c>
      <c r="AA14">
        <f t="shared" si="3"/>
        <v>2</v>
      </c>
    </row>
    <row r="15" spans="1:27" ht="11" customHeight="1">
      <c r="A15" s="4" t="s">
        <v>36</v>
      </c>
      <c r="I15">
        <v>1</v>
      </c>
      <c r="K15" s="89"/>
      <c r="P15" s="57"/>
      <c r="V15">
        <v>1</v>
      </c>
      <c r="X15" s="14">
        <f t="shared" si="0"/>
        <v>2</v>
      </c>
      <c r="Y15">
        <f t="shared" si="1"/>
        <v>1</v>
      </c>
      <c r="Z15">
        <f t="shared" si="2"/>
        <v>1</v>
      </c>
      <c r="AA15">
        <f t="shared" si="3"/>
        <v>1</v>
      </c>
    </row>
    <row r="16" spans="1:27" ht="11" customHeight="1">
      <c r="A16" s="17" t="s">
        <v>37</v>
      </c>
      <c r="K16" s="89"/>
      <c r="P16" s="57"/>
      <c r="X16" s="14">
        <f t="shared" si="0"/>
        <v>0</v>
      </c>
      <c r="Y16">
        <f t="shared" si="1"/>
        <v>0</v>
      </c>
      <c r="Z16">
        <f t="shared" si="2"/>
        <v>0</v>
      </c>
      <c r="AA16" t="e">
        <f t="shared" si="3"/>
        <v>#NUM!</v>
      </c>
    </row>
    <row r="17" spans="1:27" ht="11" customHeight="1">
      <c r="A17" s="4" t="s">
        <v>38</v>
      </c>
      <c r="D17">
        <v>2</v>
      </c>
      <c r="E17">
        <v>2</v>
      </c>
      <c r="F17">
        <v>2</v>
      </c>
      <c r="G17">
        <v>1</v>
      </c>
      <c r="I17">
        <v>4</v>
      </c>
      <c r="K17" s="89">
        <v>6</v>
      </c>
      <c r="L17">
        <v>4</v>
      </c>
      <c r="M17">
        <v>2</v>
      </c>
      <c r="N17">
        <v>1</v>
      </c>
      <c r="O17">
        <v>6</v>
      </c>
      <c r="P17" s="57"/>
      <c r="Q17">
        <v>1</v>
      </c>
      <c r="U17">
        <v>1</v>
      </c>
      <c r="X17" s="14">
        <f t="shared" si="0"/>
        <v>12</v>
      </c>
      <c r="Y17">
        <f t="shared" si="1"/>
        <v>6</v>
      </c>
      <c r="Z17">
        <f t="shared" si="2"/>
        <v>1</v>
      </c>
      <c r="AA17">
        <f t="shared" si="3"/>
        <v>2</v>
      </c>
    </row>
    <row r="18" spans="1:27" ht="11" customHeight="1">
      <c r="A18" s="4" t="s">
        <v>107</v>
      </c>
      <c r="K18" s="89"/>
      <c r="P18" s="57"/>
      <c r="X18" s="14">
        <f t="shared" si="0"/>
        <v>0</v>
      </c>
      <c r="Y18">
        <f t="shared" si="1"/>
        <v>0</v>
      </c>
      <c r="Z18">
        <f t="shared" si="2"/>
        <v>0</v>
      </c>
      <c r="AA18" t="e">
        <f t="shared" si="3"/>
        <v>#NUM!</v>
      </c>
    </row>
    <row r="19" spans="1:27" ht="11" customHeight="1">
      <c r="A19" s="4" t="s">
        <v>39</v>
      </c>
      <c r="K19" s="89"/>
      <c r="P19" s="57"/>
      <c r="X19" s="14">
        <f t="shared" si="0"/>
        <v>0</v>
      </c>
      <c r="Y19">
        <f t="shared" si="1"/>
        <v>0</v>
      </c>
      <c r="Z19">
        <f t="shared" si="2"/>
        <v>0</v>
      </c>
      <c r="AA19" t="e">
        <f t="shared" si="3"/>
        <v>#NUM!</v>
      </c>
    </row>
    <row r="20" spans="1:27" ht="11" customHeight="1">
      <c r="A20" s="4" t="s">
        <v>40</v>
      </c>
      <c r="E20">
        <v>5</v>
      </c>
      <c r="F20">
        <v>1</v>
      </c>
      <c r="I20">
        <v>2</v>
      </c>
      <c r="K20" s="89"/>
      <c r="M20">
        <v>8</v>
      </c>
      <c r="N20">
        <v>6</v>
      </c>
      <c r="O20">
        <v>2</v>
      </c>
      <c r="P20" s="57"/>
      <c r="Q20">
        <v>2</v>
      </c>
      <c r="X20" s="14">
        <f t="shared" si="0"/>
        <v>7</v>
      </c>
      <c r="Y20">
        <f t="shared" si="1"/>
        <v>8</v>
      </c>
      <c r="Z20">
        <f t="shared" si="2"/>
        <v>1</v>
      </c>
      <c r="AA20">
        <f t="shared" si="3"/>
        <v>2</v>
      </c>
    </row>
    <row r="21" spans="1:27" ht="11" customHeight="1">
      <c r="A21" s="4" t="s">
        <v>53</v>
      </c>
      <c r="C21">
        <v>3</v>
      </c>
      <c r="E21">
        <v>2</v>
      </c>
      <c r="K21" s="89">
        <v>2</v>
      </c>
      <c r="M21">
        <v>2</v>
      </c>
      <c r="N21">
        <v>2</v>
      </c>
      <c r="O21">
        <v>2</v>
      </c>
      <c r="P21" s="57">
        <v>2</v>
      </c>
      <c r="X21" s="14">
        <f t="shared" si="0"/>
        <v>7</v>
      </c>
      <c r="Y21">
        <f t="shared" si="1"/>
        <v>3</v>
      </c>
      <c r="Z21">
        <f t="shared" si="2"/>
        <v>2</v>
      </c>
      <c r="AA21">
        <f t="shared" si="3"/>
        <v>2</v>
      </c>
    </row>
    <row r="22" spans="1:27" ht="11" customHeight="1">
      <c r="A22" s="4" t="s">
        <v>94</v>
      </c>
      <c r="D22">
        <v>1</v>
      </c>
      <c r="F22">
        <v>1</v>
      </c>
      <c r="J22">
        <v>2</v>
      </c>
      <c r="K22" s="89"/>
      <c r="P22" s="57"/>
      <c r="X22" s="14">
        <f t="shared" si="0"/>
        <v>3</v>
      </c>
      <c r="Y22">
        <f t="shared" si="1"/>
        <v>2</v>
      </c>
      <c r="Z22">
        <f t="shared" si="2"/>
        <v>1</v>
      </c>
      <c r="AA22">
        <f t="shared" si="3"/>
        <v>1</v>
      </c>
    </row>
    <row r="23" spans="1:27" ht="11" customHeight="1">
      <c r="A23" s="4" t="s">
        <v>54</v>
      </c>
      <c r="E23">
        <v>1</v>
      </c>
      <c r="I23">
        <v>1</v>
      </c>
      <c r="J23">
        <v>2</v>
      </c>
      <c r="K23" s="89"/>
      <c r="L23">
        <v>1</v>
      </c>
      <c r="N23">
        <v>1</v>
      </c>
      <c r="O23">
        <v>1</v>
      </c>
      <c r="P23" s="57"/>
      <c r="Q23">
        <v>2</v>
      </c>
      <c r="U23">
        <v>2</v>
      </c>
      <c r="X23" s="14">
        <f t="shared" si="0"/>
        <v>8</v>
      </c>
      <c r="Y23">
        <f t="shared" si="1"/>
        <v>2</v>
      </c>
      <c r="Z23">
        <f t="shared" si="2"/>
        <v>1</v>
      </c>
      <c r="AA23">
        <f t="shared" si="3"/>
        <v>1</v>
      </c>
    </row>
    <row r="24" spans="1:27" ht="11" customHeight="1">
      <c r="A24" s="4" t="s">
        <v>141</v>
      </c>
      <c r="K24" s="89"/>
      <c r="N24">
        <v>2</v>
      </c>
      <c r="P24" s="57"/>
      <c r="Q24">
        <v>1</v>
      </c>
      <c r="X24" s="14">
        <f t="shared" si="0"/>
        <v>2</v>
      </c>
      <c r="Y24">
        <f t="shared" si="1"/>
        <v>2</v>
      </c>
      <c r="Z24">
        <f t="shared" si="2"/>
        <v>1</v>
      </c>
      <c r="AA24">
        <f t="shared" si="3"/>
        <v>1.5</v>
      </c>
    </row>
    <row r="25" spans="1:27" ht="11" customHeight="1">
      <c r="A25" s="4" t="s">
        <v>150</v>
      </c>
      <c r="K25" s="89">
        <v>1</v>
      </c>
      <c r="L25">
        <v>1</v>
      </c>
      <c r="P25" s="57"/>
      <c r="X25" s="14">
        <f t="shared" si="0"/>
        <v>2</v>
      </c>
      <c r="Y25">
        <f t="shared" si="1"/>
        <v>1</v>
      </c>
      <c r="Z25">
        <f t="shared" si="2"/>
        <v>1</v>
      </c>
      <c r="AA25">
        <f t="shared" si="3"/>
        <v>1</v>
      </c>
    </row>
    <row r="26" spans="1:27" ht="11" customHeight="1">
      <c r="A26" s="4" t="s">
        <v>151</v>
      </c>
      <c r="K26" s="89"/>
      <c r="P26" s="57"/>
      <c r="X26" s="14">
        <f t="shared" si="0"/>
        <v>0</v>
      </c>
      <c r="Y26">
        <f t="shared" si="1"/>
        <v>0</v>
      </c>
      <c r="Z26">
        <f t="shared" si="2"/>
        <v>0</v>
      </c>
      <c r="AA26" t="e">
        <f t="shared" si="3"/>
        <v>#NUM!</v>
      </c>
    </row>
    <row r="27" spans="1:27" ht="11" customHeight="1">
      <c r="A27" s="4" t="s">
        <v>66</v>
      </c>
      <c r="C27">
        <v>3</v>
      </c>
      <c r="D27">
        <v>1</v>
      </c>
      <c r="E27">
        <v>5</v>
      </c>
      <c r="F27">
        <v>6</v>
      </c>
      <c r="G27">
        <v>4</v>
      </c>
      <c r="H27">
        <v>5</v>
      </c>
      <c r="K27" s="89">
        <v>4</v>
      </c>
      <c r="L27">
        <v>3</v>
      </c>
      <c r="M27">
        <v>6</v>
      </c>
      <c r="N27">
        <v>4</v>
      </c>
      <c r="P27" s="57"/>
      <c r="Q27">
        <v>6</v>
      </c>
      <c r="X27" s="14">
        <f t="shared" si="0"/>
        <v>11</v>
      </c>
      <c r="Y27">
        <f t="shared" si="1"/>
        <v>6</v>
      </c>
      <c r="Z27">
        <f t="shared" si="2"/>
        <v>1</v>
      </c>
      <c r="AA27">
        <f t="shared" si="3"/>
        <v>4</v>
      </c>
    </row>
    <row r="28" spans="1:27" ht="11" customHeight="1">
      <c r="A28" s="4" t="s">
        <v>67</v>
      </c>
      <c r="E28">
        <v>9</v>
      </c>
      <c r="K28" s="89"/>
      <c r="O28">
        <v>2</v>
      </c>
      <c r="P28" s="57"/>
      <c r="Q28">
        <v>8</v>
      </c>
      <c r="U28">
        <v>10</v>
      </c>
      <c r="X28" s="14">
        <f t="shared" si="0"/>
        <v>4</v>
      </c>
      <c r="Y28">
        <f t="shared" si="1"/>
        <v>10</v>
      </c>
      <c r="Z28">
        <f t="shared" si="2"/>
        <v>2</v>
      </c>
      <c r="AA28">
        <f t="shared" si="3"/>
        <v>8.5</v>
      </c>
    </row>
    <row r="29" spans="1:27" ht="11" customHeight="1">
      <c r="A29" s="17" t="s">
        <v>68</v>
      </c>
      <c r="C29">
        <v>5</v>
      </c>
      <c r="D29">
        <v>8</v>
      </c>
      <c r="E29">
        <v>8</v>
      </c>
      <c r="F29">
        <v>2</v>
      </c>
      <c r="G29">
        <v>4</v>
      </c>
      <c r="H29">
        <v>5</v>
      </c>
      <c r="I29">
        <v>8</v>
      </c>
      <c r="K29" s="89">
        <v>12</v>
      </c>
      <c r="L29">
        <v>14</v>
      </c>
      <c r="M29">
        <v>8</v>
      </c>
      <c r="N29">
        <v>6</v>
      </c>
      <c r="O29">
        <v>40</v>
      </c>
      <c r="P29" s="57">
        <v>4</v>
      </c>
      <c r="Q29">
        <v>20</v>
      </c>
      <c r="U29">
        <v>4</v>
      </c>
      <c r="X29" s="14">
        <f t="shared" si="0"/>
        <v>15</v>
      </c>
      <c r="Y29">
        <f t="shared" si="1"/>
        <v>40</v>
      </c>
      <c r="Z29">
        <f t="shared" si="2"/>
        <v>2</v>
      </c>
      <c r="AA29">
        <f t="shared" si="3"/>
        <v>8</v>
      </c>
    </row>
    <row r="30" spans="1:27" ht="11" customHeight="1">
      <c r="A30" s="4" t="s">
        <v>69</v>
      </c>
      <c r="C30">
        <v>0</v>
      </c>
      <c r="D30">
        <v>1</v>
      </c>
      <c r="E30">
        <v>11</v>
      </c>
      <c r="F30">
        <v>4</v>
      </c>
      <c r="G30">
        <v>4</v>
      </c>
      <c r="H30">
        <v>6</v>
      </c>
      <c r="I30">
        <v>4</v>
      </c>
      <c r="K30" s="89">
        <v>4</v>
      </c>
      <c r="L30">
        <v>4</v>
      </c>
      <c r="M30">
        <v>6</v>
      </c>
      <c r="N30">
        <v>4</v>
      </c>
      <c r="O30">
        <v>4</v>
      </c>
      <c r="P30" s="57"/>
      <c r="Q30">
        <v>2</v>
      </c>
      <c r="U30">
        <v>2</v>
      </c>
      <c r="V30">
        <v>3</v>
      </c>
      <c r="X30" s="14">
        <f t="shared" si="0"/>
        <v>14</v>
      </c>
      <c r="Y30">
        <f t="shared" si="1"/>
        <v>11</v>
      </c>
      <c r="Z30">
        <f t="shared" si="2"/>
        <v>0</v>
      </c>
      <c r="AA30">
        <f t="shared" si="3"/>
        <v>4</v>
      </c>
    </row>
    <row r="31" spans="1:27" ht="11" customHeight="1">
      <c r="A31" s="4" t="s">
        <v>125</v>
      </c>
      <c r="E31">
        <v>1</v>
      </c>
      <c r="F31">
        <v>1</v>
      </c>
      <c r="K31" s="89"/>
      <c r="M31">
        <v>1</v>
      </c>
      <c r="P31" s="57"/>
      <c r="X31" s="14">
        <f t="shared" si="0"/>
        <v>3</v>
      </c>
      <c r="Y31">
        <f t="shared" si="1"/>
        <v>1</v>
      </c>
      <c r="Z31">
        <f t="shared" si="2"/>
        <v>1</v>
      </c>
      <c r="AA31">
        <f t="shared" si="3"/>
        <v>1</v>
      </c>
    </row>
    <row r="32" spans="1:27" ht="11" customHeight="1">
      <c r="A32" s="4" t="s">
        <v>102</v>
      </c>
      <c r="K32" s="89"/>
      <c r="O32">
        <v>1</v>
      </c>
      <c r="P32" s="57"/>
      <c r="X32" s="14">
        <f t="shared" si="0"/>
        <v>1</v>
      </c>
      <c r="Y32">
        <f t="shared" si="1"/>
        <v>1</v>
      </c>
      <c r="Z32">
        <f t="shared" si="2"/>
        <v>1</v>
      </c>
      <c r="AA32">
        <f t="shared" si="3"/>
        <v>1</v>
      </c>
    </row>
    <row r="33" spans="1:27" ht="11" customHeight="1">
      <c r="A33" s="4" t="s">
        <v>59</v>
      </c>
      <c r="D33">
        <v>2</v>
      </c>
      <c r="J33">
        <v>6</v>
      </c>
      <c r="K33" s="89">
        <v>3</v>
      </c>
      <c r="M33">
        <v>6</v>
      </c>
      <c r="P33" s="57"/>
      <c r="X33" s="14">
        <f t="shared" si="0"/>
        <v>4</v>
      </c>
      <c r="Y33">
        <f t="shared" si="1"/>
        <v>6</v>
      </c>
      <c r="Z33">
        <f t="shared" si="2"/>
        <v>2</v>
      </c>
      <c r="AA33">
        <f t="shared" si="3"/>
        <v>4.5</v>
      </c>
    </row>
    <row r="34" spans="1:27" ht="11" customHeight="1">
      <c r="A34" s="4" t="s">
        <v>61</v>
      </c>
      <c r="C34">
        <v>2</v>
      </c>
      <c r="D34">
        <v>3</v>
      </c>
      <c r="E34">
        <v>3</v>
      </c>
      <c r="F34">
        <v>4</v>
      </c>
      <c r="G34">
        <v>3</v>
      </c>
      <c r="H34">
        <v>1</v>
      </c>
      <c r="I34">
        <v>2</v>
      </c>
      <c r="J34">
        <v>1</v>
      </c>
      <c r="K34" s="89">
        <v>3</v>
      </c>
      <c r="L34">
        <v>1</v>
      </c>
      <c r="M34">
        <v>4</v>
      </c>
      <c r="N34">
        <v>2</v>
      </c>
      <c r="O34">
        <v>2</v>
      </c>
      <c r="P34" s="57"/>
      <c r="Q34">
        <v>5</v>
      </c>
      <c r="U34">
        <v>2</v>
      </c>
      <c r="V34">
        <v>1</v>
      </c>
      <c r="X34" s="14">
        <f t="shared" ref="X34:X57" si="4">COUNTIF((B34:W34),"&gt;0.9")</f>
        <v>16</v>
      </c>
      <c r="Y34">
        <f t="shared" ref="Y34:Y57" si="5">MAX(B34:W34)</f>
        <v>5</v>
      </c>
      <c r="Z34">
        <f t="shared" ref="Z34:Z57" si="6">MIN(B34:W34)</f>
        <v>1</v>
      </c>
      <c r="AA34">
        <f t="shared" ref="AA34:AA57" si="7">MEDIAN((B34:W34))</f>
        <v>2</v>
      </c>
    </row>
    <row r="35" spans="1:27" ht="11" customHeight="1">
      <c r="A35" s="4" t="s">
        <v>62</v>
      </c>
      <c r="E35">
        <v>1</v>
      </c>
      <c r="K35" s="89"/>
      <c r="P35" s="57"/>
      <c r="X35" s="14">
        <f t="shared" si="4"/>
        <v>1</v>
      </c>
      <c r="Y35">
        <f t="shared" si="5"/>
        <v>1</v>
      </c>
      <c r="Z35">
        <f t="shared" si="6"/>
        <v>1</v>
      </c>
      <c r="AA35">
        <f t="shared" si="7"/>
        <v>1</v>
      </c>
    </row>
    <row r="36" spans="1:27" ht="11" customHeight="1">
      <c r="A36" s="4" t="s">
        <v>63</v>
      </c>
      <c r="K36" s="89"/>
      <c r="P36" s="57"/>
      <c r="X36" s="14">
        <f t="shared" si="4"/>
        <v>0</v>
      </c>
      <c r="Y36">
        <f t="shared" si="5"/>
        <v>0</v>
      </c>
      <c r="Z36">
        <f t="shared" si="6"/>
        <v>0</v>
      </c>
      <c r="AA36" t="e">
        <f t="shared" si="7"/>
        <v>#NUM!</v>
      </c>
    </row>
    <row r="37" spans="1:27" ht="11" customHeight="1">
      <c r="A37" s="4" t="s">
        <v>108</v>
      </c>
      <c r="K37" s="89"/>
      <c r="P37" s="57"/>
      <c r="Q37">
        <v>1</v>
      </c>
      <c r="X37" s="14">
        <f t="shared" si="4"/>
        <v>1</v>
      </c>
      <c r="Y37">
        <f t="shared" si="5"/>
        <v>1</v>
      </c>
      <c r="Z37">
        <f t="shared" si="6"/>
        <v>1</v>
      </c>
      <c r="AA37">
        <f t="shared" si="7"/>
        <v>1</v>
      </c>
    </row>
    <row r="38" spans="1:27" ht="11" customHeight="1">
      <c r="A38" s="4" t="s">
        <v>29</v>
      </c>
      <c r="K38" s="89"/>
      <c r="P38" s="57"/>
      <c r="X38" s="14">
        <f t="shared" si="4"/>
        <v>0</v>
      </c>
      <c r="Y38">
        <f t="shared" si="5"/>
        <v>0</v>
      </c>
      <c r="Z38">
        <f t="shared" si="6"/>
        <v>0</v>
      </c>
      <c r="AA38" t="e">
        <f t="shared" si="7"/>
        <v>#NUM!</v>
      </c>
    </row>
    <row r="39" spans="1:27" ht="11" customHeight="1">
      <c r="A39" s="4" t="s">
        <v>130</v>
      </c>
      <c r="E39">
        <v>1</v>
      </c>
      <c r="F39">
        <v>1</v>
      </c>
      <c r="H39">
        <v>4</v>
      </c>
      <c r="I39">
        <v>2</v>
      </c>
      <c r="J39">
        <v>1</v>
      </c>
      <c r="K39" s="89">
        <v>3</v>
      </c>
      <c r="L39">
        <v>1</v>
      </c>
      <c r="M39">
        <v>2</v>
      </c>
      <c r="N39">
        <v>1</v>
      </c>
      <c r="P39" s="57"/>
      <c r="Q39">
        <v>1</v>
      </c>
      <c r="X39" s="14">
        <f t="shared" si="4"/>
        <v>10</v>
      </c>
      <c r="Y39">
        <f t="shared" si="5"/>
        <v>4</v>
      </c>
      <c r="Z39">
        <f t="shared" si="6"/>
        <v>1</v>
      </c>
      <c r="AA39">
        <f t="shared" si="7"/>
        <v>1</v>
      </c>
    </row>
    <row r="40" spans="1:27" ht="11" customHeight="1">
      <c r="A40" s="4" t="s">
        <v>109</v>
      </c>
      <c r="K40" s="89"/>
      <c r="P40" s="57"/>
      <c r="X40" s="14">
        <f t="shared" si="4"/>
        <v>0</v>
      </c>
      <c r="Y40">
        <f t="shared" si="5"/>
        <v>0</v>
      </c>
      <c r="Z40">
        <f t="shared" si="6"/>
        <v>0</v>
      </c>
      <c r="AA40" t="e">
        <f t="shared" si="7"/>
        <v>#NUM!</v>
      </c>
    </row>
    <row r="41" spans="1:27" ht="11" customHeight="1">
      <c r="A41" s="4" t="s">
        <v>45</v>
      </c>
      <c r="K41" s="89"/>
      <c r="P41" s="57"/>
      <c r="X41" s="14">
        <f t="shared" si="4"/>
        <v>0</v>
      </c>
      <c r="Y41">
        <f t="shared" si="5"/>
        <v>0</v>
      </c>
      <c r="Z41">
        <f t="shared" si="6"/>
        <v>0</v>
      </c>
      <c r="AA41" t="e">
        <f t="shared" si="7"/>
        <v>#NUM!</v>
      </c>
    </row>
    <row r="42" spans="1:27" ht="11" customHeight="1">
      <c r="A42" s="4" t="s">
        <v>131</v>
      </c>
      <c r="C42">
        <v>3</v>
      </c>
      <c r="D42">
        <v>1</v>
      </c>
      <c r="E42">
        <v>4</v>
      </c>
      <c r="H42">
        <v>1</v>
      </c>
      <c r="I42">
        <v>4</v>
      </c>
      <c r="K42" s="89">
        <v>4</v>
      </c>
      <c r="L42">
        <v>3</v>
      </c>
      <c r="M42">
        <v>4</v>
      </c>
      <c r="O42">
        <v>2</v>
      </c>
      <c r="P42" s="57"/>
      <c r="Q42">
        <v>2</v>
      </c>
      <c r="U42">
        <v>2</v>
      </c>
      <c r="V42">
        <v>2</v>
      </c>
      <c r="X42" s="14">
        <f t="shared" si="4"/>
        <v>12</v>
      </c>
      <c r="Y42">
        <f t="shared" si="5"/>
        <v>4</v>
      </c>
      <c r="Z42">
        <f t="shared" si="6"/>
        <v>1</v>
      </c>
      <c r="AA42">
        <f t="shared" si="7"/>
        <v>2.5</v>
      </c>
    </row>
    <row r="43" spans="1:27" ht="11" customHeight="1">
      <c r="A43" s="4" t="s">
        <v>77</v>
      </c>
      <c r="C43">
        <v>3</v>
      </c>
      <c r="E43">
        <v>13</v>
      </c>
      <c r="F43">
        <v>8</v>
      </c>
      <c r="H43">
        <v>10</v>
      </c>
      <c r="I43">
        <v>6</v>
      </c>
      <c r="K43" s="89">
        <v>12</v>
      </c>
      <c r="L43">
        <v>5</v>
      </c>
      <c r="M43">
        <v>8</v>
      </c>
      <c r="N43">
        <v>8</v>
      </c>
      <c r="P43" s="57"/>
      <c r="Q43">
        <v>2</v>
      </c>
      <c r="U43">
        <v>4</v>
      </c>
      <c r="X43" s="14">
        <f t="shared" si="4"/>
        <v>11</v>
      </c>
      <c r="Y43">
        <f t="shared" si="5"/>
        <v>13</v>
      </c>
      <c r="Z43">
        <f t="shared" si="6"/>
        <v>2</v>
      </c>
      <c r="AA43">
        <f t="shared" si="7"/>
        <v>8</v>
      </c>
    </row>
    <row r="44" spans="1:27" ht="11" customHeight="1">
      <c r="A44" s="4" t="s">
        <v>46</v>
      </c>
      <c r="K44" s="89"/>
      <c r="P44" s="57"/>
      <c r="X44" s="14">
        <f t="shared" si="4"/>
        <v>0</v>
      </c>
      <c r="Y44">
        <f t="shared" si="5"/>
        <v>0</v>
      </c>
      <c r="Z44">
        <f t="shared" si="6"/>
        <v>0</v>
      </c>
      <c r="AA44" t="e">
        <f t="shared" si="7"/>
        <v>#NUM!</v>
      </c>
    </row>
    <row r="45" spans="1:27" ht="11" customHeight="1">
      <c r="A45" s="17" t="s">
        <v>78</v>
      </c>
      <c r="J45">
        <v>1</v>
      </c>
      <c r="K45" s="89">
        <v>2</v>
      </c>
      <c r="M45">
        <v>1</v>
      </c>
      <c r="O45">
        <v>1</v>
      </c>
      <c r="P45" s="57"/>
      <c r="Q45">
        <v>1</v>
      </c>
      <c r="X45" s="14">
        <f t="shared" si="4"/>
        <v>5</v>
      </c>
      <c r="Y45">
        <f t="shared" si="5"/>
        <v>2</v>
      </c>
      <c r="Z45">
        <f t="shared" si="6"/>
        <v>1</v>
      </c>
      <c r="AA45">
        <f t="shared" si="7"/>
        <v>1</v>
      </c>
    </row>
    <row r="46" spans="1:27" ht="11" customHeight="1">
      <c r="A46" s="4" t="s">
        <v>132</v>
      </c>
      <c r="K46" s="89">
        <v>1</v>
      </c>
      <c r="O46">
        <v>1</v>
      </c>
      <c r="P46" s="57"/>
      <c r="X46" s="14">
        <f t="shared" si="4"/>
        <v>2</v>
      </c>
      <c r="Y46">
        <f t="shared" si="5"/>
        <v>1</v>
      </c>
      <c r="Z46">
        <f t="shared" si="6"/>
        <v>1</v>
      </c>
      <c r="AA46">
        <f t="shared" si="7"/>
        <v>1</v>
      </c>
    </row>
    <row r="47" spans="1:27" ht="11" customHeight="1">
      <c r="A47" s="17" t="s">
        <v>49</v>
      </c>
      <c r="E47">
        <v>3</v>
      </c>
      <c r="G47">
        <v>2</v>
      </c>
      <c r="H47">
        <v>5</v>
      </c>
      <c r="K47" s="89"/>
      <c r="O47">
        <v>1</v>
      </c>
      <c r="P47" s="57"/>
      <c r="X47" s="14">
        <f t="shared" si="4"/>
        <v>4</v>
      </c>
      <c r="Y47">
        <f t="shared" si="5"/>
        <v>5</v>
      </c>
      <c r="Z47">
        <f t="shared" si="6"/>
        <v>1</v>
      </c>
      <c r="AA47">
        <f t="shared" si="7"/>
        <v>2.5</v>
      </c>
    </row>
    <row r="48" spans="1:27" ht="11" customHeight="1">
      <c r="A48" s="17" t="s">
        <v>47</v>
      </c>
      <c r="K48" s="89"/>
      <c r="P48" s="57"/>
      <c r="X48" s="14">
        <f t="shared" si="4"/>
        <v>0</v>
      </c>
      <c r="Y48">
        <f t="shared" si="5"/>
        <v>0</v>
      </c>
      <c r="Z48">
        <f t="shared" si="6"/>
        <v>0</v>
      </c>
      <c r="AA48" t="e">
        <f t="shared" si="7"/>
        <v>#NUM!</v>
      </c>
    </row>
    <row r="49" spans="1:27" ht="11" customHeight="1">
      <c r="A49" s="4" t="s">
        <v>50</v>
      </c>
      <c r="E49">
        <v>8</v>
      </c>
      <c r="G49">
        <v>6</v>
      </c>
      <c r="K49" s="89"/>
      <c r="L49">
        <v>4</v>
      </c>
      <c r="M49">
        <v>6</v>
      </c>
      <c r="P49" s="57"/>
      <c r="Q49">
        <v>6</v>
      </c>
      <c r="X49" s="14">
        <f t="shared" si="4"/>
        <v>5</v>
      </c>
      <c r="Y49">
        <f t="shared" si="5"/>
        <v>8</v>
      </c>
      <c r="Z49">
        <f t="shared" si="6"/>
        <v>4</v>
      </c>
      <c r="AA49">
        <f t="shared" si="7"/>
        <v>6</v>
      </c>
    </row>
    <row r="50" spans="1:27" ht="11" customHeight="1">
      <c r="A50" s="4" t="s">
        <v>51</v>
      </c>
      <c r="C50">
        <v>5</v>
      </c>
      <c r="E50">
        <v>3</v>
      </c>
      <c r="F50">
        <v>8</v>
      </c>
      <c r="G50">
        <v>8</v>
      </c>
      <c r="K50" s="89"/>
      <c r="M50">
        <v>6</v>
      </c>
      <c r="N50">
        <v>6</v>
      </c>
      <c r="P50" s="57"/>
      <c r="Q50">
        <v>8</v>
      </c>
      <c r="X50" s="14">
        <f t="shared" si="4"/>
        <v>7</v>
      </c>
      <c r="Y50">
        <f t="shared" si="5"/>
        <v>8</v>
      </c>
      <c r="Z50">
        <f t="shared" si="6"/>
        <v>3</v>
      </c>
      <c r="AA50">
        <f t="shared" si="7"/>
        <v>6</v>
      </c>
    </row>
    <row r="51" spans="1:27" ht="11" customHeight="1">
      <c r="A51" s="4" t="s">
        <v>92</v>
      </c>
      <c r="K51" s="89"/>
      <c r="L51">
        <v>1</v>
      </c>
      <c r="M51">
        <v>1</v>
      </c>
      <c r="P51" s="57"/>
      <c r="X51" s="14">
        <f t="shared" si="4"/>
        <v>2</v>
      </c>
      <c r="Y51">
        <f t="shared" si="5"/>
        <v>1</v>
      </c>
      <c r="Z51">
        <f t="shared" si="6"/>
        <v>1</v>
      </c>
      <c r="AA51">
        <f t="shared" si="7"/>
        <v>1</v>
      </c>
    </row>
    <row r="52" spans="1:27" ht="11" customHeight="1">
      <c r="A52" s="4" t="s">
        <v>48</v>
      </c>
      <c r="K52" s="89"/>
      <c r="P52" s="57"/>
      <c r="X52" s="14">
        <f t="shared" si="4"/>
        <v>0</v>
      </c>
      <c r="Y52">
        <f t="shared" si="5"/>
        <v>0</v>
      </c>
      <c r="Z52">
        <f t="shared" si="6"/>
        <v>0</v>
      </c>
      <c r="AA52" t="e">
        <f t="shared" si="7"/>
        <v>#NUM!</v>
      </c>
    </row>
    <row r="53" spans="1:27" ht="11" customHeight="1">
      <c r="A53" s="4" t="s">
        <v>99</v>
      </c>
      <c r="K53" s="89"/>
      <c r="P53" s="57"/>
      <c r="X53" s="14">
        <f t="shared" si="4"/>
        <v>0</v>
      </c>
      <c r="Y53">
        <f t="shared" si="5"/>
        <v>0</v>
      </c>
      <c r="Z53">
        <f t="shared" si="6"/>
        <v>0</v>
      </c>
      <c r="AA53" t="e">
        <f t="shared" si="7"/>
        <v>#NUM!</v>
      </c>
    </row>
    <row r="54" spans="1:27" ht="11" customHeight="1">
      <c r="A54" s="4" t="s">
        <v>159</v>
      </c>
      <c r="K54" s="89"/>
      <c r="P54" s="57"/>
      <c r="X54" s="14">
        <f t="shared" si="4"/>
        <v>0</v>
      </c>
      <c r="Y54">
        <f t="shared" si="5"/>
        <v>0</v>
      </c>
      <c r="Z54">
        <f t="shared" si="6"/>
        <v>0</v>
      </c>
      <c r="AA54" t="e">
        <f t="shared" si="7"/>
        <v>#NUM!</v>
      </c>
    </row>
    <row r="55" spans="1:27" ht="11" customHeight="1">
      <c r="A55" s="4" t="s">
        <v>93</v>
      </c>
      <c r="C55">
        <v>3</v>
      </c>
      <c r="D55">
        <v>5</v>
      </c>
      <c r="E55">
        <v>3</v>
      </c>
      <c r="F55">
        <v>4</v>
      </c>
      <c r="G55">
        <v>4</v>
      </c>
      <c r="H55">
        <v>4</v>
      </c>
      <c r="I55">
        <v>6</v>
      </c>
      <c r="J55">
        <v>2</v>
      </c>
      <c r="K55" s="89">
        <v>4</v>
      </c>
      <c r="L55">
        <v>2</v>
      </c>
      <c r="M55">
        <v>6</v>
      </c>
      <c r="N55">
        <v>4</v>
      </c>
      <c r="O55">
        <v>2</v>
      </c>
      <c r="P55" s="57"/>
      <c r="Q55">
        <v>4</v>
      </c>
      <c r="U55">
        <v>2</v>
      </c>
      <c r="V55">
        <v>3</v>
      </c>
      <c r="X55" s="14">
        <f t="shared" si="4"/>
        <v>16</v>
      </c>
      <c r="Y55">
        <f t="shared" si="5"/>
        <v>6</v>
      </c>
      <c r="Z55">
        <f t="shared" si="6"/>
        <v>2</v>
      </c>
      <c r="AA55">
        <f t="shared" si="7"/>
        <v>4</v>
      </c>
    </row>
    <row r="56" spans="1:27" ht="11" customHeight="1">
      <c r="A56" s="4" t="s">
        <v>133</v>
      </c>
      <c r="E56">
        <v>1</v>
      </c>
      <c r="F56">
        <v>1</v>
      </c>
      <c r="G56">
        <v>1</v>
      </c>
      <c r="I56">
        <v>2</v>
      </c>
      <c r="K56" s="89"/>
      <c r="L56">
        <v>1</v>
      </c>
      <c r="M56">
        <v>1</v>
      </c>
      <c r="P56" s="57"/>
      <c r="X56" s="14">
        <f t="shared" si="4"/>
        <v>6</v>
      </c>
      <c r="Y56">
        <f t="shared" si="5"/>
        <v>2</v>
      </c>
      <c r="Z56">
        <f t="shared" si="6"/>
        <v>1</v>
      </c>
      <c r="AA56">
        <f t="shared" si="7"/>
        <v>1</v>
      </c>
    </row>
    <row r="57" spans="1:27" ht="11" customHeight="1">
      <c r="A57" s="17" t="s">
        <v>134</v>
      </c>
      <c r="K57" s="89"/>
      <c r="P57" s="57"/>
      <c r="X57" s="14">
        <f t="shared" si="4"/>
        <v>0</v>
      </c>
      <c r="Y57">
        <f t="shared" si="5"/>
        <v>0</v>
      </c>
      <c r="Z57">
        <f t="shared" si="6"/>
        <v>0</v>
      </c>
      <c r="AA57" t="e">
        <f t="shared" si="7"/>
        <v>#NUM!</v>
      </c>
    </row>
    <row r="58" spans="1:27" ht="11" customHeight="1">
      <c r="A58" s="4" t="s">
        <v>71</v>
      </c>
      <c r="B58" s="7"/>
      <c r="C58" s="3"/>
      <c r="D58" s="3"/>
      <c r="E58" s="3"/>
      <c r="F58" s="3"/>
      <c r="G58" s="3"/>
      <c r="H58" s="8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7" ht="11" customHeight="1">
      <c r="A59" s="6" t="s">
        <v>72</v>
      </c>
      <c r="B59">
        <f>COUNTIF((B2:B57),"&gt;0.9")</f>
        <v>0</v>
      </c>
      <c r="C59">
        <f t="shared" ref="C59:X59" si="8">COUNTIF((C2:C57),"&gt;0.9")</f>
        <v>11</v>
      </c>
      <c r="D59">
        <f t="shared" si="8"/>
        <v>12</v>
      </c>
      <c r="E59">
        <f t="shared" si="8"/>
        <v>25</v>
      </c>
      <c r="F59">
        <f t="shared" si="8"/>
        <v>19</v>
      </c>
      <c r="G59">
        <f t="shared" si="8"/>
        <v>14</v>
      </c>
      <c r="H59">
        <f t="shared" si="8"/>
        <v>12</v>
      </c>
      <c r="I59">
        <f t="shared" si="8"/>
        <v>17</v>
      </c>
      <c r="J59">
        <f t="shared" si="8"/>
        <v>10</v>
      </c>
      <c r="K59">
        <f t="shared" si="8"/>
        <v>20</v>
      </c>
      <c r="L59">
        <f t="shared" si="8"/>
        <v>17</v>
      </c>
      <c r="M59">
        <f t="shared" si="8"/>
        <v>24</v>
      </c>
      <c r="N59">
        <f t="shared" si="8"/>
        <v>18</v>
      </c>
      <c r="O59">
        <f t="shared" si="8"/>
        <v>18</v>
      </c>
      <c r="P59">
        <f t="shared" si="8"/>
        <v>3</v>
      </c>
      <c r="Q59">
        <f t="shared" si="8"/>
        <v>20</v>
      </c>
      <c r="R59">
        <f t="shared" si="8"/>
        <v>0</v>
      </c>
      <c r="S59">
        <f t="shared" si="8"/>
        <v>0</v>
      </c>
      <c r="T59">
        <f t="shared" si="8"/>
        <v>0</v>
      </c>
      <c r="U59">
        <f t="shared" si="8"/>
        <v>11</v>
      </c>
      <c r="V59">
        <f t="shared" si="8"/>
        <v>6</v>
      </c>
      <c r="W59">
        <f t="shared" si="8"/>
        <v>0</v>
      </c>
      <c r="X59">
        <f t="shared" si="8"/>
        <v>38</v>
      </c>
    </row>
    <row r="60" spans="1:27" ht="11" customHeight="1">
      <c r="A60" s="12" t="s">
        <v>60</v>
      </c>
      <c r="B60" s="15">
        <f>X59</f>
        <v>38</v>
      </c>
      <c r="X60" s="13">
        <f>COUNTIF((X2:X56),"&lt;0.9")</f>
        <v>17</v>
      </c>
    </row>
    <row r="61" spans="1:27" ht="11" customHeight="1">
      <c r="A61" s="6" t="s">
        <v>55</v>
      </c>
      <c r="B61" s="13">
        <f>SUM(B59:W59)</f>
        <v>257</v>
      </c>
    </row>
    <row r="62" spans="1:27" ht="11" customHeight="1">
      <c r="A62" s="6" t="s">
        <v>56</v>
      </c>
      <c r="B62" s="16">
        <f>AVERAGEIF((B59:W59),"&gt;0.1")</f>
        <v>15.117647058823529</v>
      </c>
      <c r="X62" s="14">
        <f>COUNTIF((B59:W59),"&gt;0.1")</f>
        <v>17</v>
      </c>
    </row>
  </sheetData>
  <phoneticPr fontId="0" type="noConversion"/>
  <printOptions gridLines="1"/>
  <pageMargins left="0.55000000000000004" right="0.55000000000000004" top="1" bottom="1" header="0.5" footer="0.5"/>
  <pageSetup paperSize="9" scale="83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72"/>
  <sheetViews>
    <sheetView zoomScale="125" zoomScaleNormal="125" zoomScalePageLayoutView="125" workbookViewId="0">
      <selection activeCell="C2" sqref="C2:C57"/>
    </sheetView>
  </sheetViews>
  <sheetFormatPr baseColWidth="10" defaultRowHeight="9" x14ac:dyDescent="0"/>
  <cols>
    <col min="1" max="1" width="15.19921875" customWidth="1"/>
    <col min="2" max="28" width="3.59765625" customWidth="1"/>
    <col min="29" max="29" width="4.19921875" customWidth="1"/>
  </cols>
  <sheetData>
    <row r="1" spans="1:29" ht="71" customHeight="1">
      <c r="A1" s="75" t="s">
        <v>207</v>
      </c>
      <c r="B1" s="1" t="s">
        <v>57</v>
      </c>
      <c r="C1" s="1" t="s">
        <v>179</v>
      </c>
      <c r="D1" s="1" t="s">
        <v>155</v>
      </c>
      <c r="E1" s="1" t="s">
        <v>166</v>
      </c>
      <c r="F1" s="1" t="s">
        <v>200</v>
      </c>
      <c r="G1" s="1" t="s">
        <v>184</v>
      </c>
      <c r="H1" s="2" t="s">
        <v>190</v>
      </c>
      <c r="I1" s="1" t="s">
        <v>6</v>
      </c>
      <c r="J1" s="1" t="s">
        <v>113</v>
      </c>
      <c r="K1" s="1" t="s">
        <v>157</v>
      </c>
      <c r="L1" s="1" t="s">
        <v>114</v>
      </c>
      <c r="M1" s="1" t="s">
        <v>115</v>
      </c>
      <c r="N1" s="1" t="s">
        <v>65</v>
      </c>
      <c r="O1" s="1" t="s">
        <v>5</v>
      </c>
      <c r="P1" s="1" t="s">
        <v>167</v>
      </c>
      <c r="Q1" s="1" t="s">
        <v>147</v>
      </c>
      <c r="R1" s="1" t="s">
        <v>148</v>
      </c>
      <c r="S1" s="1" t="s">
        <v>149</v>
      </c>
      <c r="T1" s="1"/>
      <c r="U1" s="1" t="s">
        <v>153</v>
      </c>
      <c r="V1" s="1" t="s">
        <v>196</v>
      </c>
      <c r="W1" s="1" t="s">
        <v>175</v>
      </c>
      <c r="X1" s="1" t="s">
        <v>154</v>
      </c>
      <c r="Y1" s="1" t="s">
        <v>171</v>
      </c>
      <c r="Z1" s="2" t="s">
        <v>88</v>
      </c>
      <c r="AA1" s="21" t="s">
        <v>18</v>
      </c>
      <c r="AB1" s="21" t="s">
        <v>19</v>
      </c>
      <c r="AC1" s="21" t="s">
        <v>97</v>
      </c>
    </row>
    <row r="2" spans="1:29" ht="11" customHeight="1">
      <c r="A2" s="4" t="s">
        <v>105</v>
      </c>
      <c r="B2" s="19"/>
      <c r="C2" s="19"/>
      <c r="D2" s="19"/>
      <c r="E2" s="57"/>
      <c r="F2" s="18"/>
      <c r="G2" s="18"/>
      <c r="I2" s="18"/>
      <c r="J2" s="18"/>
      <c r="K2" s="76"/>
      <c r="L2" s="57"/>
      <c r="M2" s="18"/>
      <c r="N2" s="18"/>
      <c r="O2" s="18"/>
      <c r="P2" s="18"/>
      <c r="R2" s="57"/>
      <c r="S2" s="18"/>
      <c r="T2" s="18"/>
      <c r="U2" s="19"/>
      <c r="W2" s="18"/>
      <c r="X2" s="18"/>
      <c r="Y2" s="18"/>
      <c r="Z2" s="14">
        <f t="shared" ref="Z2:Z33" si="0">COUNTIF((B2:Y2),"&gt;0.9")</f>
        <v>0</v>
      </c>
      <c r="AA2">
        <f t="shared" ref="AA2:AA33" si="1">MAX(B2:Y2)</f>
        <v>0</v>
      </c>
      <c r="AB2">
        <f t="shared" ref="AB2:AB33" si="2">MIN(B2:Y2)</f>
        <v>0</v>
      </c>
      <c r="AC2" t="e">
        <f t="shared" ref="AC2:AC33" si="3">MEDIAN((B2:Y2))</f>
        <v>#NUM!</v>
      </c>
    </row>
    <row r="3" spans="1:29" ht="11" customHeight="1">
      <c r="A3" s="4" t="s">
        <v>110</v>
      </c>
      <c r="B3">
        <v>3</v>
      </c>
      <c r="C3">
        <v>3</v>
      </c>
      <c r="D3">
        <v>1</v>
      </c>
      <c r="E3" s="57"/>
      <c r="G3">
        <v>2</v>
      </c>
      <c r="K3" s="76"/>
      <c r="L3" s="57">
        <v>1</v>
      </c>
      <c r="M3">
        <v>4</v>
      </c>
      <c r="N3">
        <v>4</v>
      </c>
      <c r="O3">
        <v>2</v>
      </c>
      <c r="Q3">
        <v>5</v>
      </c>
      <c r="R3" s="57"/>
      <c r="U3">
        <v>5</v>
      </c>
      <c r="V3">
        <v>2</v>
      </c>
      <c r="Z3" s="14">
        <f t="shared" si="0"/>
        <v>11</v>
      </c>
      <c r="AA3">
        <f t="shared" si="1"/>
        <v>5</v>
      </c>
      <c r="AB3">
        <f t="shared" si="2"/>
        <v>1</v>
      </c>
      <c r="AC3">
        <f t="shared" si="3"/>
        <v>3</v>
      </c>
    </row>
    <row r="4" spans="1:29" ht="11" customHeight="1">
      <c r="A4" s="4" t="s">
        <v>111</v>
      </c>
      <c r="E4" s="57"/>
      <c r="K4" s="76"/>
      <c r="L4" s="57"/>
      <c r="R4" s="57"/>
      <c r="Z4" s="14">
        <f t="shared" si="0"/>
        <v>0</v>
      </c>
      <c r="AA4">
        <f t="shared" si="1"/>
        <v>0</v>
      </c>
      <c r="AB4">
        <f t="shared" si="2"/>
        <v>0</v>
      </c>
      <c r="AC4" t="e">
        <f t="shared" si="3"/>
        <v>#NUM!</v>
      </c>
    </row>
    <row r="5" spans="1:29" ht="11" customHeight="1">
      <c r="A5" s="4" t="s">
        <v>158</v>
      </c>
      <c r="E5" s="57"/>
      <c r="K5" s="76"/>
      <c r="L5" s="57"/>
      <c r="R5" s="57"/>
      <c r="Z5" s="14">
        <f t="shared" si="0"/>
        <v>0</v>
      </c>
      <c r="AA5">
        <f t="shared" si="1"/>
        <v>0</v>
      </c>
      <c r="AB5">
        <f t="shared" si="2"/>
        <v>0</v>
      </c>
      <c r="AC5" t="e">
        <f t="shared" si="3"/>
        <v>#NUM!</v>
      </c>
    </row>
    <row r="6" spans="1:29" ht="11" customHeight="1">
      <c r="A6" s="4" t="s">
        <v>41</v>
      </c>
      <c r="B6">
        <v>7</v>
      </c>
      <c r="C6">
        <v>1</v>
      </c>
      <c r="E6" s="57"/>
      <c r="K6" s="76"/>
      <c r="L6" s="57"/>
      <c r="M6">
        <v>2</v>
      </c>
      <c r="N6">
        <v>2</v>
      </c>
      <c r="O6">
        <v>2</v>
      </c>
      <c r="R6" s="57"/>
      <c r="U6">
        <v>5</v>
      </c>
      <c r="V6">
        <v>1</v>
      </c>
      <c r="Z6" s="14">
        <f t="shared" si="0"/>
        <v>7</v>
      </c>
      <c r="AA6">
        <f t="shared" si="1"/>
        <v>7</v>
      </c>
      <c r="AB6">
        <f t="shared" si="2"/>
        <v>1</v>
      </c>
      <c r="AC6">
        <f t="shared" si="3"/>
        <v>2</v>
      </c>
    </row>
    <row r="7" spans="1:29" ht="11" customHeight="1">
      <c r="A7" s="4" t="s">
        <v>42</v>
      </c>
      <c r="E7" s="57"/>
      <c r="K7" s="76"/>
      <c r="L7" s="57"/>
      <c r="R7" s="57"/>
      <c r="Z7" s="14">
        <f t="shared" si="0"/>
        <v>0</v>
      </c>
      <c r="AA7">
        <f t="shared" si="1"/>
        <v>0</v>
      </c>
      <c r="AB7">
        <f t="shared" si="2"/>
        <v>0</v>
      </c>
      <c r="AC7" t="e">
        <f t="shared" si="3"/>
        <v>#NUM!</v>
      </c>
    </row>
    <row r="8" spans="1:29" ht="11" customHeight="1">
      <c r="A8" s="4" t="s">
        <v>43</v>
      </c>
      <c r="E8" s="57"/>
      <c r="F8">
        <v>1</v>
      </c>
      <c r="K8" s="76"/>
      <c r="L8" s="57"/>
      <c r="R8" s="57"/>
      <c r="Z8" s="14">
        <f t="shared" si="0"/>
        <v>1</v>
      </c>
      <c r="AA8">
        <f t="shared" si="1"/>
        <v>1</v>
      </c>
      <c r="AB8">
        <f t="shared" si="2"/>
        <v>1</v>
      </c>
      <c r="AC8">
        <f t="shared" si="3"/>
        <v>1</v>
      </c>
    </row>
    <row r="9" spans="1:29" ht="11" customHeight="1">
      <c r="A9" s="4" t="s">
        <v>44</v>
      </c>
      <c r="B9">
        <v>2</v>
      </c>
      <c r="E9" s="57"/>
      <c r="F9">
        <v>2</v>
      </c>
      <c r="K9" s="76"/>
      <c r="L9" s="57"/>
      <c r="M9">
        <v>1</v>
      </c>
      <c r="Q9">
        <v>1</v>
      </c>
      <c r="R9" s="57"/>
      <c r="Z9" s="14">
        <f t="shared" si="0"/>
        <v>4</v>
      </c>
      <c r="AA9">
        <f t="shared" si="1"/>
        <v>2</v>
      </c>
      <c r="AB9">
        <f t="shared" si="2"/>
        <v>1</v>
      </c>
      <c r="AC9">
        <f t="shared" si="3"/>
        <v>1.5</v>
      </c>
    </row>
    <row r="10" spans="1:29" ht="11" customHeight="1">
      <c r="A10" s="4" t="s">
        <v>20</v>
      </c>
      <c r="B10">
        <v>5</v>
      </c>
      <c r="D10">
        <v>3</v>
      </c>
      <c r="E10" s="57"/>
      <c r="F10">
        <v>6</v>
      </c>
      <c r="G10">
        <v>6</v>
      </c>
      <c r="K10" s="76"/>
      <c r="L10" s="57"/>
      <c r="Q10">
        <v>6</v>
      </c>
      <c r="R10" s="57"/>
      <c r="U10">
        <v>4</v>
      </c>
      <c r="V10">
        <v>2</v>
      </c>
      <c r="Z10" s="14">
        <f t="shared" si="0"/>
        <v>7</v>
      </c>
      <c r="AA10">
        <f t="shared" si="1"/>
        <v>6</v>
      </c>
      <c r="AB10">
        <f t="shared" si="2"/>
        <v>2</v>
      </c>
      <c r="AC10">
        <f t="shared" si="3"/>
        <v>5</v>
      </c>
    </row>
    <row r="11" spans="1:29" ht="11" customHeight="1">
      <c r="A11" s="4" t="s">
        <v>73</v>
      </c>
      <c r="B11">
        <v>2</v>
      </c>
      <c r="D11">
        <v>1</v>
      </c>
      <c r="E11" s="57"/>
      <c r="K11" s="76"/>
      <c r="L11" s="57"/>
      <c r="N11">
        <v>6</v>
      </c>
      <c r="O11">
        <v>8</v>
      </c>
      <c r="R11" s="57"/>
      <c r="U11">
        <v>2</v>
      </c>
      <c r="Z11" s="14">
        <f t="shared" si="0"/>
        <v>5</v>
      </c>
      <c r="AA11">
        <f t="shared" si="1"/>
        <v>8</v>
      </c>
      <c r="AB11">
        <f t="shared" si="2"/>
        <v>1</v>
      </c>
      <c r="AC11">
        <f t="shared" si="3"/>
        <v>2</v>
      </c>
    </row>
    <row r="12" spans="1:29" ht="11" customHeight="1">
      <c r="A12" s="4" t="s">
        <v>172</v>
      </c>
      <c r="E12" s="57"/>
      <c r="K12" s="76"/>
      <c r="L12" s="57"/>
      <c r="M12">
        <v>1</v>
      </c>
      <c r="O12">
        <v>1</v>
      </c>
      <c r="Q12">
        <v>1</v>
      </c>
      <c r="R12" s="57"/>
      <c r="V12">
        <v>1</v>
      </c>
      <c r="Z12" s="14">
        <f t="shared" si="0"/>
        <v>4</v>
      </c>
      <c r="AA12">
        <f t="shared" si="1"/>
        <v>1</v>
      </c>
      <c r="AB12">
        <f t="shared" si="2"/>
        <v>1</v>
      </c>
      <c r="AC12">
        <f t="shared" si="3"/>
        <v>1</v>
      </c>
    </row>
    <row r="13" spans="1:29" ht="11" customHeight="1">
      <c r="A13" s="4" t="s">
        <v>75</v>
      </c>
      <c r="E13" s="57"/>
      <c r="K13" s="76"/>
      <c r="L13" s="57"/>
      <c r="N13">
        <v>2</v>
      </c>
      <c r="O13">
        <v>2</v>
      </c>
      <c r="R13" s="57"/>
      <c r="Z13" s="14">
        <f t="shared" si="0"/>
        <v>2</v>
      </c>
      <c r="AA13">
        <f t="shared" si="1"/>
        <v>2</v>
      </c>
      <c r="AB13">
        <f t="shared" si="2"/>
        <v>2</v>
      </c>
      <c r="AC13">
        <f t="shared" si="3"/>
        <v>2</v>
      </c>
    </row>
    <row r="14" spans="1:29" ht="11" customHeight="1">
      <c r="A14" s="4" t="s">
        <v>76</v>
      </c>
      <c r="B14">
        <v>7</v>
      </c>
      <c r="C14">
        <v>2</v>
      </c>
      <c r="D14">
        <v>4</v>
      </c>
      <c r="E14" s="57"/>
      <c r="F14">
        <v>2</v>
      </c>
      <c r="G14">
        <v>2</v>
      </c>
      <c r="K14" s="76"/>
      <c r="L14" s="57">
        <v>2</v>
      </c>
      <c r="M14">
        <v>2</v>
      </c>
      <c r="N14">
        <v>4</v>
      </c>
      <c r="O14">
        <v>2</v>
      </c>
      <c r="R14" s="57"/>
      <c r="U14">
        <v>2</v>
      </c>
      <c r="V14">
        <v>2</v>
      </c>
      <c r="Z14" s="14">
        <f t="shared" si="0"/>
        <v>11</v>
      </c>
      <c r="AA14">
        <f t="shared" si="1"/>
        <v>7</v>
      </c>
      <c r="AB14">
        <f t="shared" si="2"/>
        <v>2</v>
      </c>
      <c r="AC14">
        <f t="shared" si="3"/>
        <v>2</v>
      </c>
    </row>
    <row r="15" spans="1:29" ht="11" customHeight="1">
      <c r="A15" s="4" t="s">
        <v>36</v>
      </c>
      <c r="E15" s="57"/>
      <c r="K15" s="76"/>
      <c r="L15" s="57"/>
      <c r="R15" s="57"/>
      <c r="Z15" s="14">
        <f t="shared" si="0"/>
        <v>0</v>
      </c>
      <c r="AA15">
        <f t="shared" si="1"/>
        <v>0</v>
      </c>
      <c r="AB15">
        <f t="shared" si="2"/>
        <v>0</v>
      </c>
      <c r="AC15" t="e">
        <f t="shared" si="3"/>
        <v>#NUM!</v>
      </c>
    </row>
    <row r="16" spans="1:29" ht="11" customHeight="1">
      <c r="A16" s="17" t="s">
        <v>37</v>
      </c>
      <c r="E16" s="57"/>
      <c r="K16" s="76"/>
      <c r="L16" s="57"/>
      <c r="R16" s="57"/>
      <c r="Z16" s="14">
        <f t="shared" si="0"/>
        <v>0</v>
      </c>
      <c r="AA16">
        <f t="shared" si="1"/>
        <v>0</v>
      </c>
      <c r="AB16">
        <f t="shared" si="2"/>
        <v>0</v>
      </c>
      <c r="AC16" t="e">
        <f t="shared" si="3"/>
        <v>#NUM!</v>
      </c>
    </row>
    <row r="17" spans="1:29" ht="11" customHeight="1">
      <c r="A17" s="4" t="s">
        <v>38</v>
      </c>
      <c r="B17">
        <v>4</v>
      </c>
      <c r="C17">
        <v>2</v>
      </c>
      <c r="E17" s="57"/>
      <c r="K17" s="76"/>
      <c r="L17" s="57"/>
      <c r="M17">
        <v>2</v>
      </c>
      <c r="N17">
        <v>1</v>
      </c>
      <c r="O17">
        <v>8</v>
      </c>
      <c r="R17" s="57"/>
      <c r="U17">
        <v>4</v>
      </c>
      <c r="V17">
        <v>1</v>
      </c>
      <c r="W17">
        <v>3</v>
      </c>
      <c r="Z17" s="14">
        <f t="shared" si="0"/>
        <v>8</v>
      </c>
      <c r="AA17">
        <f t="shared" si="1"/>
        <v>8</v>
      </c>
      <c r="AB17">
        <f t="shared" si="2"/>
        <v>1</v>
      </c>
      <c r="AC17">
        <f t="shared" si="3"/>
        <v>2.5</v>
      </c>
    </row>
    <row r="18" spans="1:29" ht="11" customHeight="1">
      <c r="A18" s="4" t="s">
        <v>107</v>
      </c>
      <c r="E18" s="57"/>
      <c r="K18" s="76"/>
      <c r="L18" s="57"/>
      <c r="R18" s="57"/>
      <c r="Z18" s="14">
        <f t="shared" si="0"/>
        <v>0</v>
      </c>
      <c r="AA18">
        <f t="shared" si="1"/>
        <v>0</v>
      </c>
      <c r="AB18">
        <f t="shared" si="2"/>
        <v>0</v>
      </c>
      <c r="AC18" t="e">
        <f t="shared" si="3"/>
        <v>#NUM!</v>
      </c>
    </row>
    <row r="19" spans="1:29" ht="11" customHeight="1">
      <c r="A19" s="4" t="s">
        <v>39</v>
      </c>
      <c r="E19" s="57"/>
      <c r="K19" s="76"/>
      <c r="L19" s="57"/>
      <c r="R19" s="57"/>
      <c r="Z19" s="14">
        <f t="shared" si="0"/>
        <v>0</v>
      </c>
      <c r="AA19">
        <f t="shared" si="1"/>
        <v>0</v>
      </c>
      <c r="AB19">
        <f t="shared" si="2"/>
        <v>0</v>
      </c>
      <c r="AC19" t="e">
        <f t="shared" si="3"/>
        <v>#NUM!</v>
      </c>
    </row>
    <row r="20" spans="1:29" ht="11" customHeight="1">
      <c r="A20" s="4" t="s">
        <v>40</v>
      </c>
      <c r="B20">
        <v>1</v>
      </c>
      <c r="E20" s="57"/>
      <c r="K20" s="76"/>
      <c r="L20" s="57"/>
      <c r="M20">
        <v>10</v>
      </c>
      <c r="N20">
        <v>8</v>
      </c>
      <c r="O20">
        <v>2</v>
      </c>
      <c r="R20" s="57"/>
      <c r="U20">
        <v>2</v>
      </c>
      <c r="Z20" s="14">
        <f t="shared" si="0"/>
        <v>5</v>
      </c>
      <c r="AA20">
        <f t="shared" si="1"/>
        <v>10</v>
      </c>
      <c r="AB20">
        <f t="shared" si="2"/>
        <v>1</v>
      </c>
      <c r="AC20">
        <f t="shared" si="3"/>
        <v>2</v>
      </c>
    </row>
    <row r="21" spans="1:29" ht="11" customHeight="1">
      <c r="A21" s="4" t="s">
        <v>53</v>
      </c>
      <c r="B21">
        <v>7</v>
      </c>
      <c r="C21">
        <v>2</v>
      </c>
      <c r="E21" s="57"/>
      <c r="G21">
        <v>1</v>
      </c>
      <c r="K21" s="76"/>
      <c r="L21" s="57"/>
      <c r="M21">
        <v>2</v>
      </c>
      <c r="O21">
        <v>2</v>
      </c>
      <c r="R21" s="57"/>
      <c r="U21">
        <v>6</v>
      </c>
      <c r="V21">
        <v>1</v>
      </c>
      <c r="Z21" s="14">
        <f t="shared" si="0"/>
        <v>7</v>
      </c>
      <c r="AA21">
        <f t="shared" si="1"/>
        <v>7</v>
      </c>
      <c r="AB21">
        <f t="shared" si="2"/>
        <v>1</v>
      </c>
      <c r="AC21">
        <f t="shared" si="3"/>
        <v>2</v>
      </c>
    </row>
    <row r="22" spans="1:29" ht="11" customHeight="1">
      <c r="A22" s="4" t="s">
        <v>94</v>
      </c>
      <c r="B22">
        <v>1</v>
      </c>
      <c r="D22">
        <v>1</v>
      </c>
      <c r="E22" s="57"/>
      <c r="K22" s="76"/>
      <c r="L22" s="57"/>
      <c r="M22">
        <v>1</v>
      </c>
      <c r="N22">
        <v>1</v>
      </c>
      <c r="R22" s="57"/>
      <c r="U22">
        <v>2</v>
      </c>
      <c r="Z22" s="14">
        <f t="shared" si="0"/>
        <v>5</v>
      </c>
      <c r="AA22">
        <f t="shared" si="1"/>
        <v>2</v>
      </c>
      <c r="AB22">
        <f t="shared" si="2"/>
        <v>1</v>
      </c>
      <c r="AC22">
        <f t="shared" si="3"/>
        <v>1</v>
      </c>
    </row>
    <row r="23" spans="1:29" ht="11" customHeight="1">
      <c r="A23" s="4" t="s">
        <v>54</v>
      </c>
      <c r="B23">
        <v>2</v>
      </c>
      <c r="E23" s="57"/>
      <c r="F23">
        <v>1</v>
      </c>
      <c r="K23" s="76"/>
      <c r="L23" s="57">
        <v>1</v>
      </c>
      <c r="M23">
        <v>3</v>
      </c>
      <c r="N23">
        <v>1</v>
      </c>
      <c r="Q23">
        <v>1</v>
      </c>
      <c r="R23" s="57"/>
      <c r="Z23" s="14">
        <f t="shared" si="0"/>
        <v>6</v>
      </c>
      <c r="AA23">
        <f t="shared" si="1"/>
        <v>3</v>
      </c>
      <c r="AB23">
        <f t="shared" si="2"/>
        <v>1</v>
      </c>
      <c r="AC23">
        <f t="shared" si="3"/>
        <v>1</v>
      </c>
    </row>
    <row r="24" spans="1:29" ht="11" customHeight="1">
      <c r="A24" s="4" t="s">
        <v>141</v>
      </c>
      <c r="B24">
        <v>2</v>
      </c>
      <c r="E24" s="57"/>
      <c r="K24" s="76"/>
      <c r="L24" s="57"/>
      <c r="M24">
        <v>1</v>
      </c>
      <c r="N24">
        <v>2</v>
      </c>
      <c r="O24">
        <v>1</v>
      </c>
      <c r="R24" s="57"/>
      <c r="U24">
        <v>3</v>
      </c>
      <c r="Z24" s="14">
        <f t="shared" si="0"/>
        <v>5</v>
      </c>
      <c r="AA24">
        <f t="shared" si="1"/>
        <v>3</v>
      </c>
      <c r="AB24">
        <f t="shared" si="2"/>
        <v>1</v>
      </c>
      <c r="AC24">
        <f t="shared" si="3"/>
        <v>2</v>
      </c>
    </row>
    <row r="25" spans="1:29" ht="11" customHeight="1">
      <c r="A25" s="4" t="s">
        <v>150</v>
      </c>
      <c r="E25" s="57"/>
      <c r="K25" s="76"/>
      <c r="L25" s="57"/>
      <c r="M25">
        <v>1</v>
      </c>
      <c r="R25" s="57"/>
      <c r="Z25" s="14">
        <f t="shared" si="0"/>
        <v>1</v>
      </c>
      <c r="AA25">
        <f t="shared" si="1"/>
        <v>1</v>
      </c>
      <c r="AB25">
        <f t="shared" si="2"/>
        <v>1</v>
      </c>
      <c r="AC25">
        <f t="shared" si="3"/>
        <v>1</v>
      </c>
    </row>
    <row r="26" spans="1:29" ht="11" customHeight="1">
      <c r="A26" s="4" t="s">
        <v>151</v>
      </c>
      <c r="E26" s="57"/>
      <c r="K26" s="76"/>
      <c r="L26" s="57"/>
      <c r="Q26">
        <v>1</v>
      </c>
      <c r="R26" s="57"/>
      <c r="Z26" s="14">
        <f t="shared" si="0"/>
        <v>1</v>
      </c>
      <c r="AA26">
        <f t="shared" si="1"/>
        <v>1</v>
      </c>
      <c r="AB26">
        <f t="shared" si="2"/>
        <v>1</v>
      </c>
      <c r="AC26">
        <f t="shared" si="3"/>
        <v>1</v>
      </c>
    </row>
    <row r="27" spans="1:29" ht="11" customHeight="1">
      <c r="A27" s="4" t="s">
        <v>66</v>
      </c>
      <c r="C27">
        <v>10</v>
      </c>
      <c r="E27" s="57"/>
      <c r="G27">
        <v>6</v>
      </c>
      <c r="K27" s="76"/>
      <c r="L27" s="57">
        <v>2</v>
      </c>
      <c r="M27">
        <v>4</v>
      </c>
      <c r="N27">
        <v>4</v>
      </c>
      <c r="Q27">
        <v>3</v>
      </c>
      <c r="R27" s="57"/>
      <c r="U27">
        <v>5</v>
      </c>
      <c r="Z27" s="14">
        <f t="shared" si="0"/>
        <v>7</v>
      </c>
      <c r="AA27">
        <f t="shared" si="1"/>
        <v>10</v>
      </c>
      <c r="AB27">
        <f t="shared" si="2"/>
        <v>2</v>
      </c>
      <c r="AC27">
        <f t="shared" si="3"/>
        <v>4</v>
      </c>
    </row>
    <row r="28" spans="1:29" ht="11" customHeight="1">
      <c r="A28" s="4" t="s">
        <v>67</v>
      </c>
      <c r="C28">
        <v>12</v>
      </c>
      <c r="E28" s="57"/>
      <c r="K28" s="76"/>
      <c r="L28" s="57"/>
      <c r="M28">
        <v>10</v>
      </c>
      <c r="O28">
        <v>4</v>
      </c>
      <c r="R28" s="57"/>
      <c r="V28">
        <v>0</v>
      </c>
      <c r="Z28" s="14">
        <f t="shared" si="0"/>
        <v>3</v>
      </c>
      <c r="AA28">
        <f t="shared" si="1"/>
        <v>12</v>
      </c>
      <c r="AB28">
        <f t="shared" si="2"/>
        <v>0</v>
      </c>
      <c r="AC28">
        <f t="shared" si="3"/>
        <v>7</v>
      </c>
    </row>
    <row r="29" spans="1:29" ht="11" customHeight="1">
      <c r="A29" s="17" t="s">
        <v>68</v>
      </c>
      <c r="B29">
        <v>40</v>
      </c>
      <c r="C29">
        <v>1</v>
      </c>
      <c r="D29" t="s">
        <v>216</v>
      </c>
      <c r="E29" s="57"/>
      <c r="G29">
        <v>4</v>
      </c>
      <c r="K29" s="76"/>
      <c r="L29" s="57">
        <v>8</v>
      </c>
      <c r="M29">
        <v>8</v>
      </c>
      <c r="N29">
        <v>6</v>
      </c>
      <c r="O29">
        <v>40</v>
      </c>
      <c r="Q29">
        <v>12</v>
      </c>
      <c r="R29" s="57"/>
      <c r="U29">
        <v>5</v>
      </c>
      <c r="V29">
        <v>5</v>
      </c>
      <c r="Z29" s="14">
        <f t="shared" si="0"/>
        <v>10</v>
      </c>
      <c r="AA29">
        <f t="shared" si="1"/>
        <v>40</v>
      </c>
      <c r="AB29">
        <f t="shared" si="2"/>
        <v>1</v>
      </c>
      <c r="AC29">
        <f t="shared" si="3"/>
        <v>7</v>
      </c>
    </row>
    <row r="30" spans="1:29" ht="11" customHeight="1">
      <c r="A30" s="4" t="s">
        <v>69</v>
      </c>
      <c r="C30" s="91">
        <v>0</v>
      </c>
      <c r="E30" s="57"/>
      <c r="F30">
        <v>4</v>
      </c>
      <c r="K30" s="76"/>
      <c r="L30" s="57"/>
      <c r="M30">
        <v>6</v>
      </c>
      <c r="Q30">
        <v>2</v>
      </c>
      <c r="R30" s="57"/>
      <c r="U30">
        <v>4</v>
      </c>
      <c r="V30">
        <v>2</v>
      </c>
      <c r="Z30" s="14">
        <f t="shared" si="0"/>
        <v>5</v>
      </c>
      <c r="AA30">
        <f t="shared" si="1"/>
        <v>6</v>
      </c>
      <c r="AB30">
        <f t="shared" si="2"/>
        <v>0</v>
      </c>
      <c r="AC30">
        <f t="shared" si="3"/>
        <v>3</v>
      </c>
    </row>
    <row r="31" spans="1:29" ht="11" customHeight="1">
      <c r="A31" s="4" t="s">
        <v>125</v>
      </c>
      <c r="E31" s="57"/>
      <c r="K31" s="76"/>
      <c r="L31" s="57"/>
      <c r="M31">
        <v>1</v>
      </c>
      <c r="R31" s="57"/>
      <c r="U31">
        <v>1</v>
      </c>
      <c r="Z31" s="14">
        <f t="shared" si="0"/>
        <v>2</v>
      </c>
      <c r="AA31">
        <f t="shared" si="1"/>
        <v>1</v>
      </c>
      <c r="AB31">
        <f t="shared" si="2"/>
        <v>1</v>
      </c>
      <c r="AC31">
        <f t="shared" si="3"/>
        <v>1</v>
      </c>
    </row>
    <row r="32" spans="1:29" ht="11" customHeight="1">
      <c r="A32" s="4" t="s">
        <v>102</v>
      </c>
      <c r="E32" s="57"/>
      <c r="K32" s="76"/>
      <c r="L32" s="57"/>
      <c r="R32" s="57"/>
      <c r="Z32" s="14">
        <f t="shared" si="0"/>
        <v>0</v>
      </c>
      <c r="AA32">
        <f t="shared" si="1"/>
        <v>0</v>
      </c>
      <c r="AB32">
        <f t="shared" si="2"/>
        <v>0</v>
      </c>
      <c r="AC32" t="e">
        <f t="shared" si="3"/>
        <v>#NUM!</v>
      </c>
    </row>
    <row r="33" spans="1:29" ht="11" customHeight="1">
      <c r="A33" s="4" t="s">
        <v>59</v>
      </c>
      <c r="B33">
        <v>5</v>
      </c>
      <c r="E33" s="57"/>
      <c r="K33" s="76"/>
      <c r="L33" s="57"/>
      <c r="M33">
        <v>6</v>
      </c>
      <c r="R33" s="57"/>
      <c r="U33">
        <v>3</v>
      </c>
      <c r="Z33" s="14">
        <f t="shared" si="0"/>
        <v>3</v>
      </c>
      <c r="AA33">
        <f t="shared" si="1"/>
        <v>6</v>
      </c>
      <c r="AB33">
        <f t="shared" si="2"/>
        <v>3</v>
      </c>
      <c r="AC33">
        <f t="shared" si="3"/>
        <v>5</v>
      </c>
    </row>
    <row r="34" spans="1:29" ht="11" customHeight="1">
      <c r="A34" s="4" t="s">
        <v>61</v>
      </c>
      <c r="B34">
        <v>10</v>
      </c>
      <c r="C34">
        <v>1</v>
      </c>
      <c r="D34">
        <v>4</v>
      </c>
      <c r="E34" s="57"/>
      <c r="F34">
        <v>2</v>
      </c>
      <c r="G34">
        <v>2</v>
      </c>
      <c r="K34" s="76"/>
      <c r="L34" s="57"/>
      <c r="M34">
        <v>5</v>
      </c>
      <c r="Q34">
        <v>5</v>
      </c>
      <c r="R34" s="57"/>
      <c r="U34">
        <v>3</v>
      </c>
      <c r="V34">
        <v>2</v>
      </c>
      <c r="W34">
        <v>1</v>
      </c>
      <c r="Z34" s="14">
        <f t="shared" ref="Z34:Z58" si="4">COUNTIF((B34:Y34),"&gt;0.9")</f>
        <v>10</v>
      </c>
      <c r="AA34">
        <f t="shared" ref="AA34:AA58" si="5">MAX(B34:Y34)</f>
        <v>10</v>
      </c>
      <c r="AB34">
        <f t="shared" ref="AB34:AB58" si="6">MIN(B34:Y34)</f>
        <v>1</v>
      </c>
      <c r="AC34">
        <f t="shared" ref="AC34:AC58" si="7">MEDIAN((B34:Y34))</f>
        <v>2.5</v>
      </c>
    </row>
    <row r="35" spans="1:29" ht="11" customHeight="1">
      <c r="A35" s="4" t="s">
        <v>62</v>
      </c>
      <c r="E35" s="57"/>
      <c r="K35" s="76"/>
      <c r="L35" s="57"/>
      <c r="R35" s="57"/>
      <c r="Z35" s="14">
        <f t="shared" si="4"/>
        <v>0</v>
      </c>
      <c r="AA35">
        <f t="shared" si="5"/>
        <v>0</v>
      </c>
      <c r="AB35">
        <f t="shared" si="6"/>
        <v>0</v>
      </c>
      <c r="AC35" t="e">
        <f t="shared" si="7"/>
        <v>#NUM!</v>
      </c>
    </row>
    <row r="36" spans="1:29" ht="11" customHeight="1">
      <c r="A36" s="4" t="s">
        <v>63</v>
      </c>
      <c r="E36" s="57"/>
      <c r="K36" s="76"/>
      <c r="L36" s="57"/>
      <c r="R36" s="57"/>
      <c r="Z36" s="14">
        <f t="shared" si="4"/>
        <v>0</v>
      </c>
      <c r="AA36">
        <f t="shared" si="5"/>
        <v>0</v>
      </c>
      <c r="AB36">
        <f t="shared" si="6"/>
        <v>0</v>
      </c>
      <c r="AC36" t="e">
        <f t="shared" si="7"/>
        <v>#NUM!</v>
      </c>
    </row>
    <row r="37" spans="1:29" ht="11" customHeight="1">
      <c r="A37" s="4" t="s">
        <v>108</v>
      </c>
      <c r="E37" s="57"/>
      <c r="K37" s="76"/>
      <c r="L37" s="57"/>
      <c r="M37">
        <v>2</v>
      </c>
      <c r="R37" s="57"/>
      <c r="Z37" s="14">
        <f t="shared" si="4"/>
        <v>1</v>
      </c>
      <c r="AA37">
        <f t="shared" si="5"/>
        <v>2</v>
      </c>
      <c r="AB37">
        <f t="shared" si="6"/>
        <v>2</v>
      </c>
      <c r="AC37">
        <f t="shared" si="7"/>
        <v>2</v>
      </c>
    </row>
    <row r="38" spans="1:29" ht="11" customHeight="1">
      <c r="A38" s="4" t="s">
        <v>29</v>
      </c>
      <c r="E38" s="57"/>
      <c r="K38" s="76"/>
      <c r="L38" s="57"/>
      <c r="R38" s="57"/>
      <c r="Z38" s="14">
        <f t="shared" si="4"/>
        <v>0</v>
      </c>
      <c r="AA38">
        <f t="shared" si="5"/>
        <v>0</v>
      </c>
      <c r="AB38">
        <f t="shared" si="6"/>
        <v>0</v>
      </c>
      <c r="AC38" t="e">
        <f t="shared" si="7"/>
        <v>#NUM!</v>
      </c>
    </row>
    <row r="39" spans="1:29" ht="11" customHeight="1">
      <c r="A39" s="4" t="s">
        <v>130</v>
      </c>
      <c r="E39" s="57"/>
      <c r="F39">
        <v>1</v>
      </c>
      <c r="G39">
        <v>1</v>
      </c>
      <c r="K39" s="76"/>
      <c r="L39" s="57">
        <v>1</v>
      </c>
      <c r="M39">
        <v>2</v>
      </c>
      <c r="N39">
        <v>2</v>
      </c>
      <c r="R39" s="57"/>
      <c r="Z39" s="14">
        <f t="shared" si="4"/>
        <v>5</v>
      </c>
      <c r="AA39">
        <f t="shared" si="5"/>
        <v>2</v>
      </c>
      <c r="AB39">
        <f t="shared" si="6"/>
        <v>1</v>
      </c>
      <c r="AC39">
        <f t="shared" si="7"/>
        <v>1</v>
      </c>
    </row>
    <row r="40" spans="1:29" ht="11" customHeight="1">
      <c r="A40" s="4" t="s">
        <v>109</v>
      </c>
      <c r="E40" s="57"/>
      <c r="K40" s="76"/>
      <c r="L40" s="57"/>
      <c r="N40">
        <v>1</v>
      </c>
      <c r="R40" s="57"/>
      <c r="Z40" s="14">
        <f t="shared" si="4"/>
        <v>1</v>
      </c>
      <c r="AA40">
        <f t="shared" si="5"/>
        <v>1</v>
      </c>
      <c r="AB40">
        <f t="shared" si="6"/>
        <v>1</v>
      </c>
      <c r="AC40">
        <f t="shared" si="7"/>
        <v>1</v>
      </c>
    </row>
    <row r="41" spans="1:29" ht="11" customHeight="1">
      <c r="A41" s="4" t="s">
        <v>45</v>
      </c>
      <c r="E41" s="57"/>
      <c r="K41" s="76"/>
      <c r="L41" s="57"/>
      <c r="N41">
        <v>8</v>
      </c>
      <c r="R41" s="57"/>
      <c r="Z41" s="14">
        <f t="shared" si="4"/>
        <v>1</v>
      </c>
      <c r="AA41">
        <f t="shared" si="5"/>
        <v>8</v>
      </c>
      <c r="AB41">
        <f t="shared" si="6"/>
        <v>8</v>
      </c>
      <c r="AC41">
        <f t="shared" si="7"/>
        <v>8</v>
      </c>
    </row>
    <row r="42" spans="1:29" ht="11" customHeight="1">
      <c r="A42" s="4" t="s">
        <v>131</v>
      </c>
      <c r="B42">
        <v>2</v>
      </c>
      <c r="C42">
        <v>2</v>
      </c>
      <c r="D42">
        <v>1</v>
      </c>
      <c r="E42" s="57"/>
      <c r="G42">
        <v>1</v>
      </c>
      <c r="K42" s="76"/>
      <c r="L42" s="57">
        <v>2</v>
      </c>
      <c r="M42">
        <v>2</v>
      </c>
      <c r="O42">
        <v>3</v>
      </c>
      <c r="R42" s="57"/>
      <c r="U42">
        <v>4</v>
      </c>
      <c r="V42">
        <v>3</v>
      </c>
      <c r="W42">
        <v>1</v>
      </c>
      <c r="Z42" s="14">
        <f t="shared" si="4"/>
        <v>10</v>
      </c>
      <c r="AA42">
        <f t="shared" si="5"/>
        <v>4</v>
      </c>
      <c r="AB42">
        <f t="shared" si="6"/>
        <v>1</v>
      </c>
      <c r="AC42">
        <f t="shared" si="7"/>
        <v>2</v>
      </c>
    </row>
    <row r="43" spans="1:29" ht="11" customHeight="1">
      <c r="A43" s="4" t="s">
        <v>77</v>
      </c>
      <c r="C43">
        <v>3</v>
      </c>
      <c r="E43" s="57"/>
      <c r="F43">
        <v>5</v>
      </c>
      <c r="G43">
        <v>8</v>
      </c>
      <c r="K43" s="76"/>
      <c r="L43" s="57">
        <v>5</v>
      </c>
      <c r="M43">
        <v>6</v>
      </c>
      <c r="Q43">
        <v>3</v>
      </c>
      <c r="R43" s="57"/>
      <c r="Z43" s="14">
        <f t="shared" si="4"/>
        <v>6</v>
      </c>
      <c r="AA43">
        <f t="shared" si="5"/>
        <v>8</v>
      </c>
      <c r="AB43">
        <f t="shared" si="6"/>
        <v>3</v>
      </c>
      <c r="AC43">
        <f t="shared" si="7"/>
        <v>5</v>
      </c>
    </row>
    <row r="44" spans="1:29" ht="11" customHeight="1">
      <c r="A44" s="4" t="s">
        <v>46</v>
      </c>
      <c r="E44" s="57"/>
      <c r="K44" s="76"/>
      <c r="L44" s="57"/>
      <c r="R44" s="57"/>
      <c r="Z44" s="14">
        <f t="shared" si="4"/>
        <v>0</v>
      </c>
      <c r="AA44">
        <f t="shared" si="5"/>
        <v>0</v>
      </c>
      <c r="AB44">
        <f t="shared" si="6"/>
        <v>0</v>
      </c>
      <c r="AC44" t="e">
        <f t="shared" si="7"/>
        <v>#NUM!</v>
      </c>
    </row>
    <row r="45" spans="1:29" ht="11" customHeight="1">
      <c r="A45" s="17" t="s">
        <v>78</v>
      </c>
      <c r="E45" s="57"/>
      <c r="F45">
        <v>0</v>
      </c>
      <c r="K45" s="76"/>
      <c r="L45" s="57"/>
      <c r="R45" s="57"/>
      <c r="Z45" s="14">
        <f t="shared" si="4"/>
        <v>0</v>
      </c>
      <c r="AA45">
        <f t="shared" si="5"/>
        <v>0</v>
      </c>
      <c r="AB45">
        <f t="shared" si="6"/>
        <v>0</v>
      </c>
      <c r="AC45">
        <f t="shared" si="7"/>
        <v>0</v>
      </c>
    </row>
    <row r="46" spans="1:29" ht="11" customHeight="1">
      <c r="A46" s="4" t="s">
        <v>132</v>
      </c>
      <c r="E46" s="57"/>
      <c r="K46" s="76"/>
      <c r="L46" s="57"/>
      <c r="R46" s="57"/>
      <c r="U46">
        <v>1</v>
      </c>
      <c r="Z46" s="14">
        <f t="shared" si="4"/>
        <v>1</v>
      </c>
      <c r="AA46">
        <f t="shared" si="5"/>
        <v>1</v>
      </c>
      <c r="AB46">
        <f t="shared" si="6"/>
        <v>1</v>
      </c>
      <c r="AC46">
        <f t="shared" si="7"/>
        <v>1</v>
      </c>
    </row>
    <row r="47" spans="1:29" ht="11" customHeight="1">
      <c r="A47" s="17" t="s">
        <v>49</v>
      </c>
      <c r="E47" s="57"/>
      <c r="K47" s="76"/>
      <c r="L47" s="57"/>
      <c r="R47" s="57"/>
      <c r="Z47" s="14">
        <f t="shared" si="4"/>
        <v>0</v>
      </c>
      <c r="AA47">
        <f t="shared" si="5"/>
        <v>0</v>
      </c>
      <c r="AB47">
        <f t="shared" si="6"/>
        <v>0</v>
      </c>
      <c r="AC47" t="e">
        <f t="shared" si="7"/>
        <v>#NUM!</v>
      </c>
    </row>
    <row r="48" spans="1:29" ht="11" customHeight="1">
      <c r="A48" s="17" t="s">
        <v>47</v>
      </c>
      <c r="E48" s="57"/>
      <c r="K48" s="76"/>
      <c r="L48" s="57"/>
      <c r="R48" s="57"/>
      <c r="Z48" s="14">
        <f t="shared" si="4"/>
        <v>0</v>
      </c>
      <c r="AA48">
        <f t="shared" si="5"/>
        <v>0</v>
      </c>
      <c r="AB48">
        <f t="shared" si="6"/>
        <v>0</v>
      </c>
      <c r="AC48" t="e">
        <f t="shared" si="7"/>
        <v>#NUM!</v>
      </c>
    </row>
    <row r="49" spans="1:29" ht="11" customHeight="1">
      <c r="A49" s="4" t="s">
        <v>50</v>
      </c>
      <c r="E49" s="57"/>
      <c r="K49" s="76"/>
      <c r="L49" s="57">
        <v>6</v>
      </c>
      <c r="M49">
        <v>15</v>
      </c>
      <c r="O49">
        <v>2</v>
      </c>
      <c r="Q49">
        <v>6</v>
      </c>
      <c r="R49" s="57"/>
      <c r="Z49" s="14">
        <f t="shared" si="4"/>
        <v>4</v>
      </c>
      <c r="AA49">
        <f t="shared" si="5"/>
        <v>15</v>
      </c>
      <c r="AB49">
        <f t="shared" si="6"/>
        <v>2</v>
      </c>
      <c r="AC49">
        <f t="shared" si="7"/>
        <v>6</v>
      </c>
    </row>
    <row r="50" spans="1:29" ht="11" customHeight="1">
      <c r="A50" s="4" t="s">
        <v>51</v>
      </c>
      <c r="E50" s="57"/>
      <c r="F50">
        <v>6</v>
      </c>
      <c r="K50" s="76"/>
      <c r="L50" s="57"/>
      <c r="Q50">
        <v>6</v>
      </c>
      <c r="R50" s="57"/>
      <c r="Z50" s="14">
        <f t="shared" si="4"/>
        <v>2</v>
      </c>
      <c r="AA50">
        <f t="shared" si="5"/>
        <v>6</v>
      </c>
      <c r="AB50">
        <f t="shared" si="6"/>
        <v>6</v>
      </c>
      <c r="AC50">
        <f t="shared" si="7"/>
        <v>6</v>
      </c>
    </row>
    <row r="51" spans="1:29" ht="11" customHeight="1">
      <c r="A51" s="4" t="s">
        <v>92</v>
      </c>
      <c r="E51" s="57"/>
      <c r="K51" s="76"/>
      <c r="L51" s="57">
        <v>1</v>
      </c>
      <c r="R51" s="57"/>
      <c r="Z51" s="14">
        <f t="shared" si="4"/>
        <v>1</v>
      </c>
      <c r="AA51">
        <f t="shared" si="5"/>
        <v>1</v>
      </c>
      <c r="AB51">
        <f t="shared" si="6"/>
        <v>1</v>
      </c>
      <c r="AC51">
        <f t="shared" si="7"/>
        <v>1</v>
      </c>
    </row>
    <row r="52" spans="1:29" ht="11" customHeight="1">
      <c r="A52" s="4" t="s">
        <v>48</v>
      </c>
      <c r="E52" s="57"/>
      <c r="K52" s="76"/>
      <c r="L52" s="57"/>
      <c r="R52" s="57"/>
      <c r="Z52" s="14">
        <f t="shared" si="4"/>
        <v>0</v>
      </c>
      <c r="AA52">
        <f t="shared" si="5"/>
        <v>0</v>
      </c>
      <c r="AB52">
        <f t="shared" si="6"/>
        <v>0</v>
      </c>
      <c r="AC52" t="e">
        <f t="shared" si="7"/>
        <v>#NUM!</v>
      </c>
    </row>
    <row r="53" spans="1:29" ht="11" customHeight="1">
      <c r="A53" s="4" t="s">
        <v>99</v>
      </c>
      <c r="E53" s="57"/>
      <c r="K53" s="76"/>
      <c r="L53" s="57"/>
      <c r="R53" s="57"/>
      <c r="Z53" s="14">
        <f t="shared" si="4"/>
        <v>0</v>
      </c>
      <c r="AA53">
        <f t="shared" si="5"/>
        <v>0</v>
      </c>
      <c r="AB53">
        <f t="shared" si="6"/>
        <v>0</v>
      </c>
      <c r="AC53" t="e">
        <f t="shared" si="7"/>
        <v>#NUM!</v>
      </c>
    </row>
    <row r="54" spans="1:29" ht="11" customHeight="1">
      <c r="A54" s="4" t="s">
        <v>159</v>
      </c>
      <c r="E54" s="57"/>
      <c r="K54" s="76"/>
      <c r="L54" s="57"/>
      <c r="R54" s="57"/>
      <c r="Z54" s="14">
        <f t="shared" si="4"/>
        <v>0</v>
      </c>
      <c r="AA54">
        <f t="shared" si="5"/>
        <v>0</v>
      </c>
      <c r="AB54">
        <f t="shared" si="6"/>
        <v>0</v>
      </c>
      <c r="AC54" t="e">
        <f t="shared" si="7"/>
        <v>#NUM!</v>
      </c>
    </row>
    <row r="55" spans="1:29" ht="11" customHeight="1">
      <c r="A55" s="4" t="s">
        <v>93</v>
      </c>
      <c r="B55">
        <v>4</v>
      </c>
      <c r="C55">
        <v>3</v>
      </c>
      <c r="D55">
        <v>5</v>
      </c>
      <c r="E55" s="57"/>
      <c r="F55">
        <v>2</v>
      </c>
      <c r="G55">
        <v>4</v>
      </c>
      <c r="K55" s="76"/>
      <c r="L55" s="57">
        <v>2</v>
      </c>
      <c r="M55">
        <v>4</v>
      </c>
      <c r="N55">
        <v>4</v>
      </c>
      <c r="O55">
        <v>2</v>
      </c>
      <c r="Q55">
        <v>2</v>
      </c>
      <c r="R55" s="57"/>
      <c r="U55">
        <v>2</v>
      </c>
      <c r="V55">
        <v>2</v>
      </c>
      <c r="Z55" s="14">
        <f t="shared" si="4"/>
        <v>12</v>
      </c>
      <c r="AA55">
        <f t="shared" si="5"/>
        <v>5</v>
      </c>
      <c r="AB55">
        <f t="shared" si="6"/>
        <v>2</v>
      </c>
      <c r="AC55">
        <f t="shared" si="7"/>
        <v>2.5</v>
      </c>
    </row>
    <row r="56" spans="1:29" ht="11" customHeight="1">
      <c r="A56" s="4" t="s">
        <v>133</v>
      </c>
      <c r="B56">
        <v>2</v>
      </c>
      <c r="E56" s="57"/>
      <c r="F56">
        <v>1</v>
      </c>
      <c r="G56">
        <v>1</v>
      </c>
      <c r="K56" s="76"/>
      <c r="L56" s="57">
        <v>1</v>
      </c>
      <c r="M56">
        <v>1</v>
      </c>
      <c r="N56">
        <v>2</v>
      </c>
      <c r="O56">
        <v>1</v>
      </c>
      <c r="R56" s="57"/>
      <c r="U56">
        <v>2</v>
      </c>
      <c r="V56">
        <v>4</v>
      </c>
      <c r="W56">
        <v>4</v>
      </c>
      <c r="Z56" s="14">
        <f t="shared" si="4"/>
        <v>10</v>
      </c>
      <c r="AA56">
        <f t="shared" si="5"/>
        <v>4</v>
      </c>
      <c r="AB56">
        <f t="shared" si="6"/>
        <v>1</v>
      </c>
      <c r="AC56">
        <f t="shared" si="7"/>
        <v>1.5</v>
      </c>
    </row>
    <row r="57" spans="1:29" ht="11" customHeight="1">
      <c r="A57" s="17" t="s">
        <v>134</v>
      </c>
      <c r="E57" s="57"/>
      <c r="K57" s="76"/>
      <c r="L57" s="90"/>
      <c r="R57" s="57"/>
      <c r="Z57" s="14">
        <f t="shared" si="4"/>
        <v>0</v>
      </c>
      <c r="AA57">
        <f t="shared" si="5"/>
        <v>0</v>
      </c>
      <c r="AB57">
        <f t="shared" si="6"/>
        <v>0</v>
      </c>
      <c r="AC57" t="e">
        <f t="shared" si="7"/>
        <v>#NUM!</v>
      </c>
    </row>
    <row r="58" spans="1:29" ht="11" customHeight="1">
      <c r="A58" s="6" t="s">
        <v>181</v>
      </c>
      <c r="B58" s="7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60"/>
      <c r="V58" s="3"/>
      <c r="W58" s="3"/>
      <c r="X58" s="3"/>
      <c r="Y58" s="3"/>
      <c r="Z58" s="14">
        <f t="shared" si="4"/>
        <v>0</v>
      </c>
      <c r="AA58">
        <f t="shared" si="5"/>
        <v>0</v>
      </c>
      <c r="AB58">
        <f t="shared" si="6"/>
        <v>0</v>
      </c>
      <c r="AC58" t="e">
        <f t="shared" si="7"/>
        <v>#NUM!</v>
      </c>
    </row>
    <row r="59" spans="1:29" ht="11" customHeight="1">
      <c r="A59" s="6" t="s">
        <v>72</v>
      </c>
      <c r="B59">
        <f>COUNTIF((B2:B58),"&gt;0.9")</f>
        <v>18</v>
      </c>
      <c r="C59">
        <f t="shared" ref="C59:Z59" si="8">COUNTIF((C2:C58),"&gt;0.9")</f>
        <v>12</v>
      </c>
      <c r="D59">
        <f t="shared" si="8"/>
        <v>8</v>
      </c>
      <c r="E59">
        <f t="shared" si="8"/>
        <v>0</v>
      </c>
      <c r="F59">
        <f t="shared" si="8"/>
        <v>12</v>
      </c>
      <c r="G59">
        <f t="shared" si="8"/>
        <v>12</v>
      </c>
      <c r="H59">
        <f t="shared" si="8"/>
        <v>0</v>
      </c>
      <c r="I59">
        <f t="shared" si="8"/>
        <v>0</v>
      </c>
      <c r="J59">
        <f t="shared" si="8"/>
        <v>0</v>
      </c>
      <c r="K59">
        <f t="shared" si="8"/>
        <v>0</v>
      </c>
      <c r="L59">
        <f t="shared" si="8"/>
        <v>12</v>
      </c>
      <c r="M59">
        <f t="shared" si="8"/>
        <v>26</v>
      </c>
      <c r="N59">
        <f t="shared" si="8"/>
        <v>17</v>
      </c>
      <c r="O59">
        <f t="shared" si="8"/>
        <v>16</v>
      </c>
      <c r="P59">
        <f t="shared" si="8"/>
        <v>0</v>
      </c>
      <c r="Q59">
        <f t="shared" si="8"/>
        <v>14</v>
      </c>
      <c r="R59">
        <f t="shared" si="8"/>
        <v>0</v>
      </c>
      <c r="S59">
        <f t="shared" si="8"/>
        <v>0</v>
      </c>
      <c r="T59">
        <f t="shared" si="8"/>
        <v>0</v>
      </c>
      <c r="U59">
        <f t="shared" si="8"/>
        <v>20</v>
      </c>
      <c r="V59">
        <f t="shared" si="8"/>
        <v>13</v>
      </c>
      <c r="W59">
        <f t="shared" si="8"/>
        <v>4</v>
      </c>
      <c r="X59">
        <f t="shared" si="8"/>
        <v>0</v>
      </c>
      <c r="Y59">
        <f t="shared" si="8"/>
        <v>0</v>
      </c>
      <c r="Z59">
        <f t="shared" si="8"/>
        <v>36</v>
      </c>
    </row>
    <row r="60" spans="1:29" ht="11" customHeight="1">
      <c r="A60" s="12" t="s">
        <v>60</v>
      </c>
      <c r="B60" s="15">
        <f>Z59</f>
        <v>36</v>
      </c>
      <c r="W60" t="s">
        <v>91</v>
      </c>
      <c r="Z60" s="13">
        <f>COUNTIF((Z2:Z56),"&lt;0.9")</f>
        <v>19</v>
      </c>
    </row>
    <row r="61" spans="1:29" ht="11" customHeight="1">
      <c r="A61" s="6" t="s">
        <v>55</v>
      </c>
      <c r="B61" s="13">
        <f>SUM(B59:Y59)</f>
        <v>184</v>
      </c>
    </row>
    <row r="62" spans="1:29" ht="11" customHeight="1">
      <c r="A62" s="6" t="s">
        <v>56</v>
      </c>
      <c r="B62" s="16">
        <f>AVERAGEIF((B59:Y59),"&gt;0.1")</f>
        <v>14.153846153846153</v>
      </c>
      <c r="I62" t="s">
        <v>100</v>
      </c>
      <c r="Z62" s="14">
        <f>COUNTIF((B59:Y59),"&gt;0.1")</f>
        <v>13</v>
      </c>
    </row>
    <row r="63" spans="1:29" ht="11" customHeight="1"/>
    <row r="64" spans="1:29" ht="11" customHeight="1"/>
    <row r="65" ht="11" customHeight="1"/>
    <row r="66" ht="11" customHeight="1"/>
    <row r="67" ht="11" customHeight="1"/>
    <row r="68" ht="11" customHeight="1"/>
    <row r="69" ht="11" customHeight="1"/>
    <row r="70" ht="11" customHeight="1"/>
    <row r="71" ht="11" customHeight="1"/>
    <row r="72" ht="11" customHeight="1"/>
  </sheetData>
  <phoneticPr fontId="0" type="noConversion"/>
  <printOptions gridLines="1"/>
  <pageMargins left="0.35000000000000003" right="0.35000000000000003" top="0.41000000000000009" bottom="0.41000000000000009" header="0.5" footer="0.5"/>
  <pageSetup paperSize="9" scale="93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64"/>
  <sheetViews>
    <sheetView topLeftCell="A17" zoomScale="125" zoomScaleNormal="125" zoomScalePageLayoutView="125" workbookViewId="0">
      <selection activeCell="O57" sqref="O57"/>
    </sheetView>
  </sheetViews>
  <sheetFormatPr baseColWidth="10" defaultRowHeight="9" x14ac:dyDescent="0"/>
  <cols>
    <col min="1" max="1" width="15.19921875" customWidth="1"/>
    <col min="2" max="11" width="3.59765625" customWidth="1"/>
    <col min="12" max="12" width="3.59765625" style="67" customWidth="1"/>
    <col min="13" max="26" width="3.59765625" customWidth="1"/>
    <col min="27" max="27" width="4.59765625" customWidth="1"/>
  </cols>
  <sheetData>
    <row r="1" spans="1:27" ht="71" customHeight="1">
      <c r="A1" s="85" t="s">
        <v>206</v>
      </c>
      <c r="B1" s="1" t="s">
        <v>57</v>
      </c>
      <c r="C1" s="1" t="s">
        <v>179</v>
      </c>
      <c r="D1" s="1" t="s">
        <v>155</v>
      </c>
      <c r="E1" s="1" t="s">
        <v>165</v>
      </c>
      <c r="F1" s="1" t="s">
        <v>58</v>
      </c>
      <c r="G1" s="1" t="s">
        <v>184</v>
      </c>
      <c r="H1" s="2" t="s">
        <v>187</v>
      </c>
      <c r="I1" s="1" t="s">
        <v>6</v>
      </c>
      <c r="J1" s="1" t="s">
        <v>113</v>
      </c>
      <c r="K1" s="1" t="s">
        <v>157</v>
      </c>
      <c r="L1" s="64" t="s">
        <v>114</v>
      </c>
      <c r="M1" s="1" t="s">
        <v>115</v>
      </c>
      <c r="N1" s="1" t="s">
        <v>65</v>
      </c>
      <c r="O1" s="1" t="s">
        <v>5</v>
      </c>
      <c r="P1" s="1" t="s">
        <v>168</v>
      </c>
      <c r="Q1" s="1" t="s">
        <v>147</v>
      </c>
      <c r="R1" s="1" t="s">
        <v>148</v>
      </c>
      <c r="S1" s="1" t="s">
        <v>149</v>
      </c>
      <c r="T1" s="1" t="s">
        <v>153</v>
      </c>
      <c r="U1" s="1" t="s">
        <v>198</v>
      </c>
      <c r="V1" s="1" t="s">
        <v>175</v>
      </c>
      <c r="W1" s="1" t="s">
        <v>154</v>
      </c>
      <c r="X1" s="68" t="s">
        <v>89</v>
      </c>
      <c r="Y1" s="22" t="s">
        <v>126</v>
      </c>
      <c r="Z1" s="22" t="s">
        <v>127</v>
      </c>
      <c r="AA1" s="22" t="s">
        <v>128</v>
      </c>
    </row>
    <row r="2" spans="1:27" ht="11" customHeight="1">
      <c r="A2" s="4" t="s">
        <v>105</v>
      </c>
      <c r="B2" s="19"/>
      <c r="C2" s="19"/>
      <c r="D2" s="87"/>
      <c r="E2" s="58"/>
      <c r="F2" s="18"/>
      <c r="G2" s="18"/>
      <c r="J2" s="18"/>
      <c r="K2" s="76"/>
      <c r="L2"/>
      <c r="M2" s="18"/>
      <c r="N2" s="18"/>
      <c r="O2" s="18"/>
      <c r="P2" s="18"/>
      <c r="S2" s="18"/>
      <c r="T2" s="87"/>
      <c r="V2" s="18"/>
      <c r="W2" s="18"/>
      <c r="X2" s="70">
        <f t="shared" ref="X2:X33" si="0">COUNTIF((B2:W2),"&gt;0.9")</f>
        <v>0</v>
      </c>
      <c r="Y2" s="11">
        <f t="shared" ref="Y2:Y33" si="1">MAX(A2:W2)</f>
        <v>0</v>
      </c>
      <c r="Z2" s="11">
        <f t="shared" ref="Z2:Z33" si="2">MIN(A2:W2)</f>
        <v>0</v>
      </c>
      <c r="AA2" s="11" t="e">
        <f t="shared" ref="AA2:AA33" si="3">MEDIAN((A2:W2))</f>
        <v>#NUM!</v>
      </c>
    </row>
    <row r="3" spans="1:27" ht="11" customHeight="1">
      <c r="A3" s="4" t="s">
        <v>110</v>
      </c>
      <c r="B3">
        <v>2</v>
      </c>
      <c r="C3">
        <v>1</v>
      </c>
      <c r="D3" s="57"/>
      <c r="E3" s="59"/>
      <c r="G3">
        <v>1</v>
      </c>
      <c r="K3" s="76"/>
      <c r="L3">
        <v>1</v>
      </c>
      <c r="M3">
        <v>2</v>
      </c>
      <c r="N3">
        <v>4</v>
      </c>
      <c r="O3">
        <v>2</v>
      </c>
      <c r="Q3">
        <v>2</v>
      </c>
      <c r="R3">
        <v>3</v>
      </c>
      <c r="T3" s="57">
        <v>1</v>
      </c>
      <c r="V3">
        <v>1</v>
      </c>
      <c r="X3" s="69">
        <f t="shared" si="0"/>
        <v>11</v>
      </c>
      <c r="Y3">
        <f t="shared" si="1"/>
        <v>4</v>
      </c>
      <c r="Z3">
        <f t="shared" si="2"/>
        <v>1</v>
      </c>
      <c r="AA3">
        <f t="shared" si="3"/>
        <v>2</v>
      </c>
    </row>
    <row r="4" spans="1:27" ht="11" customHeight="1">
      <c r="A4" s="4" t="s">
        <v>111</v>
      </c>
      <c r="D4" s="57"/>
      <c r="E4" s="59"/>
      <c r="K4" s="76"/>
      <c r="L4"/>
      <c r="T4" s="57"/>
      <c r="X4" s="69">
        <f t="shared" si="0"/>
        <v>0</v>
      </c>
      <c r="Y4">
        <f t="shared" si="1"/>
        <v>0</v>
      </c>
      <c r="Z4">
        <f t="shared" si="2"/>
        <v>0</v>
      </c>
      <c r="AA4" t="e">
        <f t="shared" si="3"/>
        <v>#NUM!</v>
      </c>
    </row>
    <row r="5" spans="1:27" ht="11" customHeight="1">
      <c r="A5" s="4" t="s">
        <v>158</v>
      </c>
      <c r="D5" s="57"/>
      <c r="E5" s="59"/>
      <c r="H5">
        <v>2</v>
      </c>
      <c r="K5" s="76"/>
      <c r="L5"/>
      <c r="T5" s="57"/>
      <c r="X5" s="69">
        <f t="shared" si="0"/>
        <v>1</v>
      </c>
      <c r="Y5">
        <f t="shared" si="1"/>
        <v>2</v>
      </c>
      <c r="Z5">
        <f t="shared" si="2"/>
        <v>2</v>
      </c>
      <c r="AA5">
        <f t="shared" si="3"/>
        <v>2</v>
      </c>
    </row>
    <row r="6" spans="1:27" ht="11" customHeight="1">
      <c r="A6" s="4" t="s">
        <v>41</v>
      </c>
      <c r="B6">
        <v>4</v>
      </c>
      <c r="C6">
        <v>2</v>
      </c>
      <c r="D6" s="57">
        <v>1</v>
      </c>
      <c r="E6" s="59"/>
      <c r="G6">
        <v>2</v>
      </c>
      <c r="H6">
        <v>2</v>
      </c>
      <c r="K6" s="76"/>
      <c r="L6"/>
      <c r="M6">
        <v>2</v>
      </c>
      <c r="O6">
        <v>4</v>
      </c>
      <c r="R6">
        <v>4</v>
      </c>
      <c r="S6">
        <v>4</v>
      </c>
      <c r="T6" s="57">
        <v>4</v>
      </c>
      <c r="X6" s="69">
        <f t="shared" si="0"/>
        <v>10</v>
      </c>
      <c r="Y6">
        <f t="shared" si="1"/>
        <v>4</v>
      </c>
      <c r="Z6">
        <f t="shared" si="2"/>
        <v>1</v>
      </c>
      <c r="AA6">
        <f t="shared" si="3"/>
        <v>3</v>
      </c>
    </row>
    <row r="7" spans="1:27" ht="11" customHeight="1">
      <c r="A7" s="4" t="s">
        <v>42</v>
      </c>
      <c r="D7" s="57"/>
      <c r="E7" s="59"/>
      <c r="K7" s="76"/>
      <c r="L7"/>
      <c r="N7">
        <v>2</v>
      </c>
      <c r="T7" s="57"/>
      <c r="X7" s="69">
        <f t="shared" si="0"/>
        <v>1</v>
      </c>
      <c r="Y7">
        <f t="shared" si="1"/>
        <v>2</v>
      </c>
      <c r="Z7">
        <f t="shared" si="2"/>
        <v>2</v>
      </c>
      <c r="AA7">
        <f t="shared" si="3"/>
        <v>2</v>
      </c>
    </row>
    <row r="8" spans="1:27" ht="11" customHeight="1">
      <c r="A8" s="4" t="s">
        <v>43</v>
      </c>
      <c r="D8" s="57"/>
      <c r="E8" s="59"/>
      <c r="K8" s="76"/>
      <c r="L8"/>
      <c r="T8" s="57"/>
      <c r="X8" s="69">
        <f t="shared" si="0"/>
        <v>0</v>
      </c>
      <c r="Y8">
        <f t="shared" si="1"/>
        <v>0</v>
      </c>
      <c r="Z8">
        <f t="shared" si="2"/>
        <v>0</v>
      </c>
      <c r="AA8" t="e">
        <f t="shared" si="3"/>
        <v>#NUM!</v>
      </c>
    </row>
    <row r="9" spans="1:27" ht="11" customHeight="1">
      <c r="A9" s="4" t="s">
        <v>44</v>
      </c>
      <c r="B9">
        <v>2</v>
      </c>
      <c r="C9">
        <v>1</v>
      </c>
      <c r="D9" s="57"/>
      <c r="E9" s="59"/>
      <c r="K9" s="76"/>
      <c r="L9">
        <v>1</v>
      </c>
      <c r="M9">
        <v>1</v>
      </c>
      <c r="T9" s="57"/>
      <c r="X9" s="69">
        <f t="shared" si="0"/>
        <v>4</v>
      </c>
      <c r="Y9">
        <f t="shared" si="1"/>
        <v>2</v>
      </c>
      <c r="Z9">
        <f t="shared" si="2"/>
        <v>1</v>
      </c>
      <c r="AA9">
        <f t="shared" si="3"/>
        <v>1</v>
      </c>
    </row>
    <row r="10" spans="1:27" ht="11" customHeight="1">
      <c r="A10" s="4" t="s">
        <v>20</v>
      </c>
      <c r="B10">
        <v>3</v>
      </c>
      <c r="D10" s="57">
        <v>2</v>
      </c>
      <c r="E10" s="59"/>
      <c r="G10">
        <v>6</v>
      </c>
      <c r="K10" s="76"/>
      <c r="L10"/>
      <c r="Q10">
        <v>6</v>
      </c>
      <c r="S10">
        <v>2</v>
      </c>
      <c r="T10" s="57">
        <v>1</v>
      </c>
      <c r="X10" s="69">
        <f t="shared" si="0"/>
        <v>6</v>
      </c>
      <c r="Y10">
        <f t="shared" si="1"/>
        <v>6</v>
      </c>
      <c r="Z10">
        <f t="shared" si="2"/>
        <v>1</v>
      </c>
      <c r="AA10">
        <f t="shared" si="3"/>
        <v>2.5</v>
      </c>
    </row>
    <row r="11" spans="1:27" ht="11" customHeight="1">
      <c r="A11" s="4" t="s">
        <v>73</v>
      </c>
      <c r="B11">
        <v>2</v>
      </c>
      <c r="D11" s="57"/>
      <c r="E11" s="59"/>
      <c r="H11">
        <v>1</v>
      </c>
      <c r="K11" s="76"/>
      <c r="L11"/>
      <c r="N11">
        <v>4</v>
      </c>
      <c r="O11">
        <v>8</v>
      </c>
      <c r="T11" s="57">
        <v>6</v>
      </c>
      <c r="V11">
        <v>3</v>
      </c>
      <c r="X11" s="69">
        <f t="shared" si="0"/>
        <v>6</v>
      </c>
      <c r="Y11">
        <f t="shared" si="1"/>
        <v>8</v>
      </c>
      <c r="Z11">
        <f t="shared" si="2"/>
        <v>1</v>
      </c>
      <c r="AA11">
        <f t="shared" si="3"/>
        <v>3.5</v>
      </c>
    </row>
    <row r="12" spans="1:27" ht="11" customHeight="1">
      <c r="A12" s="4" t="s">
        <v>172</v>
      </c>
      <c r="D12" s="57"/>
      <c r="E12" s="59"/>
      <c r="K12" s="76"/>
      <c r="L12"/>
      <c r="M12">
        <v>1</v>
      </c>
      <c r="O12">
        <v>1</v>
      </c>
      <c r="Q12">
        <v>1</v>
      </c>
      <c r="T12" s="57"/>
      <c r="X12" s="69">
        <f t="shared" si="0"/>
        <v>3</v>
      </c>
      <c r="Y12">
        <f t="shared" si="1"/>
        <v>1</v>
      </c>
      <c r="Z12">
        <f t="shared" si="2"/>
        <v>1</v>
      </c>
      <c r="AA12">
        <f t="shared" si="3"/>
        <v>1</v>
      </c>
    </row>
    <row r="13" spans="1:27" ht="11" customHeight="1">
      <c r="A13" s="4" t="s">
        <v>75</v>
      </c>
      <c r="D13" s="57"/>
      <c r="E13" s="59"/>
      <c r="K13" s="76"/>
      <c r="L13"/>
      <c r="O13">
        <v>2</v>
      </c>
      <c r="T13" s="57"/>
      <c r="X13" s="69">
        <f t="shared" si="0"/>
        <v>1</v>
      </c>
      <c r="Y13">
        <f t="shared" si="1"/>
        <v>2</v>
      </c>
      <c r="Z13">
        <f t="shared" si="2"/>
        <v>2</v>
      </c>
      <c r="AA13">
        <f t="shared" si="3"/>
        <v>2</v>
      </c>
    </row>
    <row r="14" spans="1:27" ht="11" customHeight="1">
      <c r="A14" s="4" t="s">
        <v>76</v>
      </c>
      <c r="B14">
        <v>5</v>
      </c>
      <c r="C14">
        <v>2</v>
      </c>
      <c r="D14" s="57">
        <v>2</v>
      </c>
      <c r="E14" s="59"/>
      <c r="G14">
        <v>2</v>
      </c>
      <c r="H14">
        <v>2</v>
      </c>
      <c r="K14" s="76"/>
      <c r="L14"/>
      <c r="M14">
        <v>2</v>
      </c>
      <c r="N14">
        <v>4</v>
      </c>
      <c r="O14">
        <v>1</v>
      </c>
      <c r="Q14">
        <v>2</v>
      </c>
      <c r="R14">
        <v>4</v>
      </c>
      <c r="S14">
        <v>2</v>
      </c>
      <c r="T14" s="57">
        <v>2</v>
      </c>
      <c r="U14">
        <v>2</v>
      </c>
      <c r="V14">
        <v>2</v>
      </c>
      <c r="X14" s="69">
        <f t="shared" si="0"/>
        <v>14</v>
      </c>
      <c r="Y14">
        <f t="shared" si="1"/>
        <v>5</v>
      </c>
      <c r="Z14">
        <f t="shared" si="2"/>
        <v>1</v>
      </c>
      <c r="AA14">
        <f t="shared" si="3"/>
        <v>2</v>
      </c>
    </row>
    <row r="15" spans="1:27" ht="11" customHeight="1">
      <c r="A15" s="4" t="s">
        <v>36</v>
      </c>
      <c r="D15" s="57"/>
      <c r="E15" s="59"/>
      <c r="K15" s="76"/>
      <c r="L15"/>
      <c r="T15" s="57"/>
      <c r="X15" s="69">
        <f t="shared" si="0"/>
        <v>0</v>
      </c>
      <c r="Y15">
        <f t="shared" si="1"/>
        <v>0</v>
      </c>
      <c r="Z15">
        <f t="shared" si="2"/>
        <v>0</v>
      </c>
      <c r="AA15" t="e">
        <f t="shared" si="3"/>
        <v>#NUM!</v>
      </c>
    </row>
    <row r="16" spans="1:27" ht="11" customHeight="1">
      <c r="A16" s="17" t="s">
        <v>37</v>
      </c>
      <c r="D16" s="57"/>
      <c r="E16" s="59"/>
      <c r="K16" s="76"/>
      <c r="L16"/>
      <c r="T16" s="57"/>
      <c r="U16">
        <v>0</v>
      </c>
      <c r="X16" s="69">
        <f t="shared" si="0"/>
        <v>0</v>
      </c>
      <c r="Y16">
        <f t="shared" si="1"/>
        <v>0</v>
      </c>
      <c r="Z16">
        <f t="shared" si="2"/>
        <v>0</v>
      </c>
      <c r="AA16">
        <f t="shared" si="3"/>
        <v>0</v>
      </c>
    </row>
    <row r="17" spans="1:27" ht="11" customHeight="1">
      <c r="A17" s="4" t="s">
        <v>38</v>
      </c>
      <c r="B17">
        <v>3</v>
      </c>
      <c r="D17" s="57">
        <v>1</v>
      </c>
      <c r="E17" s="59"/>
      <c r="G17">
        <v>1</v>
      </c>
      <c r="K17" s="76"/>
      <c r="L17">
        <v>1</v>
      </c>
      <c r="M17">
        <v>2</v>
      </c>
      <c r="N17">
        <v>1</v>
      </c>
      <c r="O17">
        <v>8</v>
      </c>
      <c r="Q17">
        <v>1</v>
      </c>
      <c r="T17" s="57">
        <v>4</v>
      </c>
      <c r="U17">
        <v>2</v>
      </c>
      <c r="X17" s="69">
        <f t="shared" si="0"/>
        <v>10</v>
      </c>
      <c r="Y17">
        <f t="shared" si="1"/>
        <v>8</v>
      </c>
      <c r="Z17">
        <f t="shared" si="2"/>
        <v>1</v>
      </c>
      <c r="AA17">
        <f t="shared" si="3"/>
        <v>1.5</v>
      </c>
    </row>
    <row r="18" spans="1:27" ht="11" customHeight="1">
      <c r="A18" s="4" t="s">
        <v>107</v>
      </c>
      <c r="D18" s="57"/>
      <c r="E18" s="59"/>
      <c r="K18" s="76"/>
      <c r="L18"/>
      <c r="T18" s="57"/>
      <c r="X18" s="69">
        <f t="shared" si="0"/>
        <v>0</v>
      </c>
      <c r="Y18">
        <f t="shared" si="1"/>
        <v>0</v>
      </c>
      <c r="Z18">
        <f t="shared" si="2"/>
        <v>0</v>
      </c>
      <c r="AA18" t="e">
        <f t="shared" si="3"/>
        <v>#NUM!</v>
      </c>
    </row>
    <row r="19" spans="1:27" ht="11" customHeight="1">
      <c r="A19" s="4" t="s">
        <v>39</v>
      </c>
      <c r="D19" s="57"/>
      <c r="E19" s="59"/>
      <c r="K19" s="76"/>
      <c r="L19"/>
      <c r="T19" s="57"/>
      <c r="X19" s="69">
        <f t="shared" si="0"/>
        <v>0</v>
      </c>
      <c r="Y19">
        <f t="shared" si="1"/>
        <v>0</v>
      </c>
      <c r="Z19">
        <f t="shared" si="2"/>
        <v>0</v>
      </c>
      <c r="AA19" t="e">
        <f t="shared" si="3"/>
        <v>#NUM!</v>
      </c>
    </row>
    <row r="20" spans="1:27" ht="11" customHeight="1">
      <c r="A20" s="4" t="s">
        <v>40</v>
      </c>
      <c r="D20" s="57"/>
      <c r="E20" s="59"/>
      <c r="K20" s="76"/>
      <c r="L20"/>
      <c r="M20">
        <v>6</v>
      </c>
      <c r="N20">
        <v>6</v>
      </c>
      <c r="O20">
        <v>4</v>
      </c>
      <c r="T20" s="57">
        <v>5</v>
      </c>
      <c r="X20" s="69">
        <f t="shared" si="0"/>
        <v>4</v>
      </c>
      <c r="Y20">
        <f t="shared" si="1"/>
        <v>6</v>
      </c>
      <c r="Z20">
        <f t="shared" si="2"/>
        <v>4</v>
      </c>
      <c r="AA20">
        <f t="shared" si="3"/>
        <v>5.5</v>
      </c>
    </row>
    <row r="21" spans="1:27" ht="11" customHeight="1">
      <c r="A21" s="4" t="s">
        <v>53</v>
      </c>
      <c r="B21">
        <v>6</v>
      </c>
      <c r="C21">
        <v>2</v>
      </c>
      <c r="D21" s="57"/>
      <c r="E21" s="59"/>
      <c r="H21">
        <v>3</v>
      </c>
      <c r="K21" s="76"/>
      <c r="L21"/>
      <c r="M21">
        <v>2</v>
      </c>
      <c r="N21">
        <v>2</v>
      </c>
      <c r="O21">
        <v>4</v>
      </c>
      <c r="R21">
        <v>2</v>
      </c>
      <c r="T21" s="57">
        <v>4</v>
      </c>
      <c r="X21" s="69">
        <f t="shared" si="0"/>
        <v>8</v>
      </c>
      <c r="Y21">
        <f t="shared" si="1"/>
        <v>6</v>
      </c>
      <c r="Z21">
        <f t="shared" si="2"/>
        <v>2</v>
      </c>
      <c r="AA21">
        <f t="shared" si="3"/>
        <v>2.5</v>
      </c>
    </row>
    <row r="22" spans="1:27" ht="11" customHeight="1">
      <c r="A22" s="4" t="s">
        <v>94</v>
      </c>
      <c r="B22">
        <v>1</v>
      </c>
      <c r="D22" s="57"/>
      <c r="E22" s="59"/>
      <c r="K22" s="76"/>
      <c r="L22"/>
      <c r="M22">
        <v>1</v>
      </c>
      <c r="O22">
        <v>1</v>
      </c>
      <c r="T22" s="57"/>
      <c r="X22" s="69">
        <f t="shared" si="0"/>
        <v>3</v>
      </c>
      <c r="Y22">
        <f t="shared" si="1"/>
        <v>1</v>
      </c>
      <c r="Z22">
        <f t="shared" si="2"/>
        <v>1</v>
      </c>
      <c r="AA22">
        <f t="shared" si="3"/>
        <v>1</v>
      </c>
    </row>
    <row r="23" spans="1:27" ht="11" customHeight="1">
      <c r="A23" s="4" t="s">
        <v>54</v>
      </c>
      <c r="B23">
        <v>1</v>
      </c>
      <c r="D23" s="57"/>
      <c r="E23" s="59"/>
      <c r="K23" s="76"/>
      <c r="L23">
        <v>1</v>
      </c>
      <c r="M23">
        <v>2</v>
      </c>
      <c r="N23">
        <v>1</v>
      </c>
      <c r="O23">
        <v>2</v>
      </c>
      <c r="Q23">
        <v>1</v>
      </c>
      <c r="T23" s="57">
        <v>1</v>
      </c>
      <c r="V23">
        <v>1</v>
      </c>
      <c r="X23" s="69">
        <f t="shared" si="0"/>
        <v>8</v>
      </c>
      <c r="Y23">
        <f t="shared" si="1"/>
        <v>2</v>
      </c>
      <c r="Z23">
        <f t="shared" si="2"/>
        <v>1</v>
      </c>
      <c r="AA23">
        <f t="shared" si="3"/>
        <v>1</v>
      </c>
    </row>
    <row r="24" spans="1:27" ht="11" customHeight="1">
      <c r="A24" s="4" t="s">
        <v>141</v>
      </c>
      <c r="B24">
        <v>2</v>
      </c>
      <c r="D24" s="57"/>
      <c r="E24" s="59"/>
      <c r="K24" s="76"/>
      <c r="L24"/>
      <c r="M24">
        <v>1</v>
      </c>
      <c r="T24" s="57">
        <v>4</v>
      </c>
      <c r="X24" s="69">
        <f t="shared" si="0"/>
        <v>3</v>
      </c>
      <c r="Y24">
        <f t="shared" si="1"/>
        <v>4</v>
      </c>
      <c r="Z24">
        <f t="shared" si="2"/>
        <v>1</v>
      </c>
      <c r="AA24">
        <f t="shared" si="3"/>
        <v>2</v>
      </c>
    </row>
    <row r="25" spans="1:27" ht="11" customHeight="1">
      <c r="A25" s="4" t="s">
        <v>150</v>
      </c>
      <c r="D25" s="57"/>
      <c r="E25" s="59"/>
      <c r="G25">
        <v>1</v>
      </c>
      <c r="H25">
        <v>2</v>
      </c>
      <c r="K25" s="76"/>
      <c r="L25"/>
      <c r="M25">
        <v>1</v>
      </c>
      <c r="Q25">
        <v>1</v>
      </c>
      <c r="T25" s="57"/>
      <c r="X25" s="69">
        <f t="shared" si="0"/>
        <v>4</v>
      </c>
      <c r="Y25">
        <f t="shared" si="1"/>
        <v>2</v>
      </c>
      <c r="Z25">
        <f t="shared" si="2"/>
        <v>1</v>
      </c>
      <c r="AA25">
        <f t="shared" si="3"/>
        <v>1</v>
      </c>
    </row>
    <row r="26" spans="1:27" ht="11" customHeight="1">
      <c r="A26" s="4" t="s">
        <v>151</v>
      </c>
      <c r="D26" s="57"/>
      <c r="E26" s="59"/>
      <c r="H26">
        <v>1</v>
      </c>
      <c r="K26" s="76"/>
      <c r="L26">
        <v>1</v>
      </c>
      <c r="M26">
        <v>1</v>
      </c>
      <c r="T26" s="57"/>
      <c r="X26" s="69">
        <f t="shared" si="0"/>
        <v>3</v>
      </c>
      <c r="Y26">
        <f t="shared" si="1"/>
        <v>1</v>
      </c>
      <c r="Z26">
        <f t="shared" si="2"/>
        <v>1</v>
      </c>
      <c r="AA26">
        <f t="shared" si="3"/>
        <v>1</v>
      </c>
    </row>
    <row r="27" spans="1:27" ht="11" customHeight="1">
      <c r="A27" s="4" t="s">
        <v>66</v>
      </c>
      <c r="C27">
        <v>3</v>
      </c>
      <c r="D27" s="57"/>
      <c r="E27" s="59"/>
      <c r="G27">
        <v>4</v>
      </c>
      <c r="H27">
        <v>3</v>
      </c>
      <c r="K27" s="76"/>
      <c r="L27"/>
      <c r="M27">
        <v>6</v>
      </c>
      <c r="N27">
        <v>3</v>
      </c>
      <c r="Q27">
        <v>2</v>
      </c>
      <c r="R27">
        <v>6</v>
      </c>
      <c r="S27">
        <v>2</v>
      </c>
      <c r="T27" s="57">
        <v>3</v>
      </c>
      <c r="X27" s="69">
        <f t="shared" si="0"/>
        <v>9</v>
      </c>
      <c r="Y27">
        <f t="shared" si="1"/>
        <v>6</v>
      </c>
      <c r="Z27">
        <f t="shared" si="2"/>
        <v>2</v>
      </c>
      <c r="AA27">
        <f t="shared" si="3"/>
        <v>3</v>
      </c>
    </row>
    <row r="28" spans="1:27" ht="11" customHeight="1">
      <c r="A28" s="4" t="s">
        <v>67</v>
      </c>
      <c r="D28" s="57"/>
      <c r="E28" s="59"/>
      <c r="K28" s="76"/>
      <c r="L28"/>
      <c r="M28">
        <v>8</v>
      </c>
      <c r="N28">
        <v>10</v>
      </c>
      <c r="O28">
        <v>8</v>
      </c>
      <c r="T28" s="57"/>
      <c r="U28">
        <v>3</v>
      </c>
      <c r="X28" s="69">
        <f t="shared" si="0"/>
        <v>4</v>
      </c>
      <c r="Y28">
        <f t="shared" si="1"/>
        <v>10</v>
      </c>
      <c r="Z28">
        <f t="shared" si="2"/>
        <v>3</v>
      </c>
      <c r="AA28">
        <f t="shared" si="3"/>
        <v>8</v>
      </c>
    </row>
    <row r="29" spans="1:27" ht="11" customHeight="1">
      <c r="A29" s="17" t="s">
        <v>68</v>
      </c>
      <c r="B29">
        <v>40</v>
      </c>
      <c r="C29">
        <v>4</v>
      </c>
      <c r="D29" s="57">
        <v>15</v>
      </c>
      <c r="E29" s="59"/>
      <c r="G29">
        <v>2</v>
      </c>
      <c r="H29">
        <v>4</v>
      </c>
      <c r="K29" s="76"/>
      <c r="L29">
        <v>9</v>
      </c>
      <c r="M29">
        <v>6</v>
      </c>
      <c r="N29">
        <v>6</v>
      </c>
      <c r="O29">
        <v>40</v>
      </c>
      <c r="Q29">
        <v>10</v>
      </c>
      <c r="R29">
        <v>1</v>
      </c>
      <c r="S29">
        <v>4</v>
      </c>
      <c r="T29" s="57">
        <v>10</v>
      </c>
      <c r="U29">
        <v>8</v>
      </c>
      <c r="X29" s="69">
        <f t="shared" si="0"/>
        <v>14</v>
      </c>
      <c r="Y29">
        <f t="shared" si="1"/>
        <v>40</v>
      </c>
      <c r="Z29">
        <f t="shared" si="2"/>
        <v>1</v>
      </c>
      <c r="AA29">
        <f t="shared" si="3"/>
        <v>7</v>
      </c>
    </row>
    <row r="30" spans="1:27" ht="11" customHeight="1">
      <c r="A30" s="4" t="s">
        <v>69</v>
      </c>
      <c r="C30">
        <v>2</v>
      </c>
      <c r="D30" s="57"/>
      <c r="E30" s="59"/>
      <c r="G30">
        <v>2</v>
      </c>
      <c r="H30">
        <v>6</v>
      </c>
      <c r="K30" s="76"/>
      <c r="L30"/>
      <c r="M30">
        <v>4</v>
      </c>
      <c r="N30">
        <v>8</v>
      </c>
      <c r="Q30">
        <v>3</v>
      </c>
      <c r="S30">
        <v>2</v>
      </c>
      <c r="T30" s="57">
        <v>9</v>
      </c>
      <c r="U30">
        <v>2</v>
      </c>
      <c r="X30" s="69">
        <f t="shared" si="0"/>
        <v>9</v>
      </c>
      <c r="Y30">
        <f t="shared" si="1"/>
        <v>9</v>
      </c>
      <c r="Z30">
        <f t="shared" si="2"/>
        <v>2</v>
      </c>
      <c r="AA30">
        <f t="shared" si="3"/>
        <v>3</v>
      </c>
    </row>
    <row r="31" spans="1:27" ht="11" customHeight="1">
      <c r="A31" s="4" t="s">
        <v>125</v>
      </c>
      <c r="C31">
        <v>1</v>
      </c>
      <c r="D31" s="57"/>
      <c r="E31" s="59"/>
      <c r="K31" s="76"/>
      <c r="L31"/>
      <c r="M31">
        <v>2</v>
      </c>
      <c r="T31" s="57"/>
      <c r="X31" s="69">
        <f t="shared" si="0"/>
        <v>2</v>
      </c>
      <c r="Y31">
        <f t="shared" si="1"/>
        <v>2</v>
      </c>
      <c r="Z31">
        <f t="shared" si="2"/>
        <v>1</v>
      </c>
      <c r="AA31">
        <f t="shared" si="3"/>
        <v>1.5</v>
      </c>
    </row>
    <row r="32" spans="1:27" ht="11" customHeight="1">
      <c r="A32" s="4" t="s">
        <v>102</v>
      </c>
      <c r="D32" s="57"/>
      <c r="E32" s="59"/>
      <c r="K32" s="76"/>
      <c r="L32"/>
      <c r="T32" s="57"/>
      <c r="X32" s="69">
        <f t="shared" si="0"/>
        <v>0</v>
      </c>
      <c r="Y32">
        <f t="shared" si="1"/>
        <v>0</v>
      </c>
      <c r="Z32">
        <f t="shared" si="2"/>
        <v>0</v>
      </c>
      <c r="AA32" t="e">
        <f t="shared" si="3"/>
        <v>#NUM!</v>
      </c>
    </row>
    <row r="33" spans="1:27" ht="11" customHeight="1">
      <c r="A33" s="4" t="s">
        <v>59</v>
      </c>
      <c r="B33">
        <v>6</v>
      </c>
      <c r="D33" s="57"/>
      <c r="E33" s="59"/>
      <c r="G33">
        <v>4</v>
      </c>
      <c r="K33" s="76"/>
      <c r="L33"/>
      <c r="M33">
        <v>4</v>
      </c>
      <c r="O33">
        <v>8</v>
      </c>
      <c r="Q33">
        <v>20</v>
      </c>
      <c r="S33">
        <v>6</v>
      </c>
      <c r="T33" s="57">
        <v>8</v>
      </c>
      <c r="X33" s="69">
        <f t="shared" si="0"/>
        <v>7</v>
      </c>
      <c r="Y33">
        <f t="shared" si="1"/>
        <v>20</v>
      </c>
      <c r="Z33">
        <f t="shared" si="2"/>
        <v>4</v>
      </c>
      <c r="AA33">
        <f t="shared" si="3"/>
        <v>6</v>
      </c>
    </row>
    <row r="34" spans="1:27" ht="11" customHeight="1">
      <c r="A34" s="4" t="s">
        <v>61</v>
      </c>
      <c r="B34">
        <v>9</v>
      </c>
      <c r="C34">
        <v>1</v>
      </c>
      <c r="D34" s="57">
        <v>2</v>
      </c>
      <c r="E34" s="59"/>
      <c r="G34">
        <v>2</v>
      </c>
      <c r="H34">
        <v>1</v>
      </c>
      <c r="K34" s="76"/>
      <c r="L34"/>
      <c r="M34">
        <v>3</v>
      </c>
      <c r="N34">
        <v>4</v>
      </c>
      <c r="O34">
        <v>2</v>
      </c>
      <c r="Q34">
        <v>3</v>
      </c>
      <c r="R34">
        <v>4</v>
      </c>
      <c r="T34" s="57">
        <v>2</v>
      </c>
      <c r="X34" s="69">
        <f t="shared" ref="X34:X58" si="4">COUNTIF((B34:W34),"&gt;0.9")</f>
        <v>11</v>
      </c>
      <c r="Y34">
        <f t="shared" ref="Y34:Y58" si="5">MAX(A34:W34)</f>
        <v>9</v>
      </c>
      <c r="Z34">
        <f t="shared" ref="Z34:Z58" si="6">MIN(A34:W34)</f>
        <v>1</v>
      </c>
      <c r="AA34">
        <f t="shared" ref="AA34:AA58" si="7">MEDIAN((A34:W34))</f>
        <v>2</v>
      </c>
    </row>
    <row r="35" spans="1:27" ht="11" customHeight="1">
      <c r="A35" s="4" t="s">
        <v>62</v>
      </c>
      <c r="D35" s="57"/>
      <c r="E35" s="59"/>
      <c r="K35" s="76"/>
      <c r="L35"/>
      <c r="T35" s="57"/>
      <c r="X35" s="69">
        <f t="shared" si="4"/>
        <v>0</v>
      </c>
      <c r="Y35">
        <f t="shared" si="5"/>
        <v>0</v>
      </c>
      <c r="Z35">
        <f t="shared" si="6"/>
        <v>0</v>
      </c>
      <c r="AA35" t="e">
        <f t="shared" si="7"/>
        <v>#NUM!</v>
      </c>
    </row>
    <row r="36" spans="1:27" ht="11" customHeight="1">
      <c r="A36" s="4" t="s">
        <v>63</v>
      </c>
      <c r="D36" s="57"/>
      <c r="E36" s="59"/>
      <c r="K36" s="76"/>
      <c r="L36"/>
      <c r="T36" s="57"/>
      <c r="X36" s="69">
        <f t="shared" si="4"/>
        <v>0</v>
      </c>
      <c r="Y36">
        <f t="shared" si="5"/>
        <v>0</v>
      </c>
      <c r="Z36">
        <f t="shared" si="6"/>
        <v>0</v>
      </c>
      <c r="AA36" t="e">
        <f t="shared" si="7"/>
        <v>#NUM!</v>
      </c>
    </row>
    <row r="37" spans="1:27" ht="11" customHeight="1">
      <c r="A37" s="4" t="s">
        <v>108</v>
      </c>
      <c r="D37" s="57"/>
      <c r="E37" s="59"/>
      <c r="K37" s="76"/>
      <c r="L37"/>
      <c r="T37" s="57"/>
      <c r="X37" s="69">
        <f t="shared" si="4"/>
        <v>0</v>
      </c>
      <c r="Y37">
        <f t="shared" si="5"/>
        <v>0</v>
      </c>
      <c r="Z37">
        <f t="shared" si="6"/>
        <v>0</v>
      </c>
      <c r="AA37" t="e">
        <f t="shared" si="7"/>
        <v>#NUM!</v>
      </c>
    </row>
    <row r="38" spans="1:27" ht="11" customHeight="1">
      <c r="A38" s="4" t="s">
        <v>29</v>
      </c>
      <c r="D38" s="57"/>
      <c r="E38" s="59"/>
      <c r="K38" s="76"/>
      <c r="L38"/>
      <c r="T38" s="57"/>
      <c r="X38" s="69">
        <f t="shared" si="4"/>
        <v>0</v>
      </c>
      <c r="Y38">
        <f t="shared" si="5"/>
        <v>0</v>
      </c>
      <c r="Z38">
        <f t="shared" si="6"/>
        <v>0</v>
      </c>
      <c r="AA38" t="e">
        <f t="shared" si="7"/>
        <v>#NUM!</v>
      </c>
    </row>
    <row r="39" spans="1:27" ht="11" customHeight="1">
      <c r="A39" s="4" t="s">
        <v>130</v>
      </c>
      <c r="D39" s="57"/>
      <c r="E39" s="59"/>
      <c r="H39">
        <v>1</v>
      </c>
      <c r="K39" s="76"/>
      <c r="L39">
        <v>1</v>
      </c>
      <c r="M39">
        <v>2</v>
      </c>
      <c r="T39" s="57"/>
      <c r="X39" s="69">
        <f t="shared" si="4"/>
        <v>3</v>
      </c>
      <c r="Y39">
        <f t="shared" si="5"/>
        <v>2</v>
      </c>
      <c r="Z39">
        <f t="shared" si="6"/>
        <v>1</v>
      </c>
      <c r="AA39">
        <f t="shared" si="7"/>
        <v>1</v>
      </c>
    </row>
    <row r="40" spans="1:27" ht="11" customHeight="1">
      <c r="A40" s="4" t="s">
        <v>109</v>
      </c>
      <c r="D40" s="57"/>
      <c r="E40" s="59"/>
      <c r="K40" s="76"/>
      <c r="L40"/>
      <c r="T40" s="57"/>
      <c r="X40" s="69">
        <f t="shared" si="4"/>
        <v>0</v>
      </c>
      <c r="Y40">
        <f t="shared" si="5"/>
        <v>0</v>
      </c>
      <c r="Z40">
        <f t="shared" si="6"/>
        <v>0</v>
      </c>
      <c r="AA40" t="e">
        <f t="shared" si="7"/>
        <v>#NUM!</v>
      </c>
    </row>
    <row r="41" spans="1:27" ht="11" customHeight="1">
      <c r="A41" s="4" t="s">
        <v>45</v>
      </c>
      <c r="D41" s="57"/>
      <c r="E41" s="59"/>
      <c r="K41" s="76"/>
      <c r="L41"/>
      <c r="T41" s="57"/>
      <c r="X41" s="69">
        <f t="shared" si="4"/>
        <v>0</v>
      </c>
      <c r="Y41">
        <f t="shared" si="5"/>
        <v>0</v>
      </c>
      <c r="Z41">
        <f t="shared" si="6"/>
        <v>0</v>
      </c>
      <c r="AA41" t="e">
        <f t="shared" si="7"/>
        <v>#NUM!</v>
      </c>
    </row>
    <row r="42" spans="1:27" ht="11" customHeight="1">
      <c r="A42" s="4" t="s">
        <v>131</v>
      </c>
      <c r="B42">
        <v>2</v>
      </c>
      <c r="C42">
        <v>2</v>
      </c>
      <c r="D42" s="57">
        <v>1</v>
      </c>
      <c r="E42" s="59"/>
      <c r="H42">
        <v>1</v>
      </c>
      <c r="K42" s="76"/>
      <c r="L42">
        <v>2</v>
      </c>
      <c r="M42">
        <v>2</v>
      </c>
      <c r="N42">
        <v>1</v>
      </c>
      <c r="O42">
        <v>3</v>
      </c>
      <c r="Q42">
        <v>2</v>
      </c>
      <c r="R42">
        <v>1</v>
      </c>
      <c r="S42">
        <v>3</v>
      </c>
      <c r="T42" s="57">
        <v>2</v>
      </c>
      <c r="U42">
        <v>2</v>
      </c>
      <c r="V42">
        <v>2</v>
      </c>
      <c r="X42" s="69">
        <f t="shared" si="4"/>
        <v>14</v>
      </c>
      <c r="Y42">
        <f t="shared" si="5"/>
        <v>3</v>
      </c>
      <c r="Z42">
        <f t="shared" si="6"/>
        <v>1</v>
      </c>
      <c r="AA42">
        <f t="shared" si="7"/>
        <v>2</v>
      </c>
    </row>
    <row r="43" spans="1:27" ht="11" customHeight="1">
      <c r="A43" s="4" t="s">
        <v>77</v>
      </c>
      <c r="C43">
        <v>2</v>
      </c>
      <c r="D43" s="57"/>
      <c r="E43" s="59"/>
      <c r="H43">
        <v>6</v>
      </c>
      <c r="K43" s="76"/>
      <c r="L43">
        <v>4</v>
      </c>
      <c r="M43">
        <v>8</v>
      </c>
      <c r="N43">
        <v>8</v>
      </c>
      <c r="Q43">
        <v>4</v>
      </c>
      <c r="R43">
        <v>3</v>
      </c>
      <c r="S43">
        <v>2</v>
      </c>
      <c r="T43" s="57">
        <v>7</v>
      </c>
      <c r="U43">
        <v>8</v>
      </c>
      <c r="V43">
        <v>1</v>
      </c>
      <c r="X43" s="69">
        <f t="shared" si="4"/>
        <v>11</v>
      </c>
      <c r="Y43">
        <f t="shared" si="5"/>
        <v>8</v>
      </c>
      <c r="Z43">
        <f t="shared" si="6"/>
        <v>1</v>
      </c>
      <c r="AA43">
        <f t="shared" si="7"/>
        <v>4</v>
      </c>
    </row>
    <row r="44" spans="1:27" ht="11" customHeight="1">
      <c r="A44" s="4" t="s">
        <v>46</v>
      </c>
      <c r="D44" s="57"/>
      <c r="E44" s="59"/>
      <c r="K44" s="76"/>
      <c r="L44"/>
      <c r="T44" s="57"/>
      <c r="X44" s="69">
        <f t="shared" si="4"/>
        <v>0</v>
      </c>
      <c r="Y44">
        <f t="shared" si="5"/>
        <v>0</v>
      </c>
      <c r="Z44">
        <f t="shared" si="6"/>
        <v>0</v>
      </c>
      <c r="AA44" t="e">
        <f t="shared" si="7"/>
        <v>#NUM!</v>
      </c>
    </row>
    <row r="45" spans="1:27" ht="11" customHeight="1">
      <c r="A45" s="17" t="s">
        <v>78</v>
      </c>
      <c r="D45" s="57"/>
      <c r="E45" s="59"/>
      <c r="K45" s="76"/>
      <c r="L45"/>
      <c r="T45" s="57"/>
      <c r="X45" s="69">
        <f t="shared" si="4"/>
        <v>0</v>
      </c>
      <c r="Y45">
        <f t="shared" si="5"/>
        <v>0</v>
      </c>
      <c r="Z45">
        <f t="shared" si="6"/>
        <v>0</v>
      </c>
      <c r="AA45" t="e">
        <f t="shared" si="7"/>
        <v>#NUM!</v>
      </c>
    </row>
    <row r="46" spans="1:27" ht="11" customHeight="1">
      <c r="A46" s="4" t="s">
        <v>132</v>
      </c>
      <c r="D46" s="57"/>
      <c r="E46" s="59"/>
      <c r="H46">
        <v>1</v>
      </c>
      <c r="K46" s="76"/>
      <c r="L46">
        <v>1</v>
      </c>
      <c r="T46" s="57"/>
      <c r="X46" s="69">
        <f t="shared" si="4"/>
        <v>2</v>
      </c>
      <c r="Y46">
        <f t="shared" si="5"/>
        <v>1</v>
      </c>
      <c r="Z46">
        <f t="shared" si="6"/>
        <v>1</v>
      </c>
      <c r="AA46">
        <f t="shared" si="7"/>
        <v>1</v>
      </c>
    </row>
    <row r="47" spans="1:27" ht="11" customHeight="1">
      <c r="A47" s="17" t="s">
        <v>49</v>
      </c>
      <c r="D47" s="57"/>
      <c r="E47" s="59"/>
      <c r="K47" s="76"/>
      <c r="L47"/>
      <c r="Q47">
        <v>5</v>
      </c>
      <c r="T47" s="57"/>
      <c r="X47" s="69">
        <f t="shared" si="4"/>
        <v>1</v>
      </c>
      <c r="Y47">
        <f t="shared" si="5"/>
        <v>5</v>
      </c>
      <c r="Z47">
        <f t="shared" si="6"/>
        <v>5</v>
      </c>
      <c r="AA47">
        <f t="shared" si="7"/>
        <v>5</v>
      </c>
    </row>
    <row r="48" spans="1:27" ht="11" customHeight="1">
      <c r="A48" s="17" t="s">
        <v>47</v>
      </c>
      <c r="D48" s="57"/>
      <c r="E48" s="59"/>
      <c r="K48" s="76"/>
      <c r="L48"/>
      <c r="T48" s="57"/>
      <c r="X48" s="69">
        <f t="shared" si="4"/>
        <v>0</v>
      </c>
      <c r="Y48">
        <f t="shared" si="5"/>
        <v>0</v>
      </c>
      <c r="Z48">
        <f t="shared" si="6"/>
        <v>0</v>
      </c>
      <c r="AA48" t="e">
        <f t="shared" si="7"/>
        <v>#NUM!</v>
      </c>
    </row>
    <row r="49" spans="1:27" ht="11" customHeight="1">
      <c r="A49" s="4" t="s">
        <v>50</v>
      </c>
      <c r="D49" s="57"/>
      <c r="E49" s="59"/>
      <c r="G49">
        <v>4</v>
      </c>
      <c r="H49">
        <v>3</v>
      </c>
      <c r="K49" s="76"/>
      <c r="L49">
        <v>6</v>
      </c>
      <c r="M49">
        <v>10</v>
      </c>
      <c r="N49">
        <v>10</v>
      </c>
      <c r="O49">
        <v>4</v>
      </c>
      <c r="T49" s="57"/>
      <c r="U49">
        <v>6</v>
      </c>
      <c r="X49" s="69">
        <f t="shared" si="4"/>
        <v>7</v>
      </c>
      <c r="Y49">
        <f t="shared" si="5"/>
        <v>10</v>
      </c>
      <c r="Z49">
        <f t="shared" si="6"/>
        <v>3</v>
      </c>
      <c r="AA49">
        <f t="shared" si="7"/>
        <v>6</v>
      </c>
    </row>
    <row r="50" spans="1:27" ht="11" customHeight="1">
      <c r="A50" s="4" t="s">
        <v>51</v>
      </c>
      <c r="D50" s="57"/>
      <c r="E50" s="59"/>
      <c r="K50" s="76"/>
      <c r="L50"/>
      <c r="T50" s="57"/>
      <c r="X50" s="69">
        <f t="shared" si="4"/>
        <v>0</v>
      </c>
      <c r="Y50">
        <f t="shared" si="5"/>
        <v>0</v>
      </c>
      <c r="Z50">
        <f t="shared" si="6"/>
        <v>0</v>
      </c>
      <c r="AA50" t="e">
        <f t="shared" si="7"/>
        <v>#NUM!</v>
      </c>
    </row>
    <row r="51" spans="1:27" ht="11" customHeight="1">
      <c r="A51" s="4" t="s">
        <v>92</v>
      </c>
      <c r="D51" s="57"/>
      <c r="E51" s="59"/>
      <c r="G51">
        <v>1</v>
      </c>
      <c r="H51">
        <v>3</v>
      </c>
      <c r="K51" s="76"/>
      <c r="L51">
        <v>1</v>
      </c>
      <c r="M51">
        <v>2</v>
      </c>
      <c r="T51" s="57"/>
      <c r="X51" s="69">
        <f t="shared" si="4"/>
        <v>4</v>
      </c>
      <c r="Y51">
        <f t="shared" si="5"/>
        <v>3</v>
      </c>
      <c r="Z51">
        <f t="shared" si="6"/>
        <v>1</v>
      </c>
      <c r="AA51">
        <f t="shared" si="7"/>
        <v>1.5</v>
      </c>
    </row>
    <row r="52" spans="1:27" ht="11" customHeight="1">
      <c r="A52" s="4" t="s">
        <v>48</v>
      </c>
      <c r="D52" s="57"/>
      <c r="E52" s="59"/>
      <c r="K52" s="76"/>
      <c r="L52"/>
      <c r="T52" s="57"/>
      <c r="X52" s="69">
        <f t="shared" si="4"/>
        <v>0</v>
      </c>
      <c r="Y52">
        <f t="shared" si="5"/>
        <v>0</v>
      </c>
      <c r="Z52">
        <f t="shared" si="6"/>
        <v>0</v>
      </c>
      <c r="AA52" t="e">
        <f t="shared" si="7"/>
        <v>#NUM!</v>
      </c>
    </row>
    <row r="53" spans="1:27" ht="11" customHeight="1">
      <c r="A53" s="4" t="s">
        <v>99</v>
      </c>
      <c r="D53" s="57"/>
      <c r="E53" s="59"/>
      <c r="K53" s="76"/>
      <c r="L53"/>
      <c r="T53" s="57"/>
      <c r="X53" s="69">
        <f t="shared" si="4"/>
        <v>0</v>
      </c>
      <c r="Y53">
        <f t="shared" si="5"/>
        <v>0</v>
      </c>
      <c r="Z53">
        <f t="shared" si="6"/>
        <v>0</v>
      </c>
      <c r="AA53" t="e">
        <f t="shared" si="7"/>
        <v>#NUM!</v>
      </c>
    </row>
    <row r="54" spans="1:27" ht="11" customHeight="1">
      <c r="A54" s="4" t="s">
        <v>159</v>
      </c>
      <c r="D54" s="57"/>
      <c r="E54" s="59"/>
      <c r="K54" s="76"/>
      <c r="L54"/>
      <c r="T54" s="57"/>
      <c r="X54" s="69">
        <f t="shared" si="4"/>
        <v>0</v>
      </c>
      <c r="Y54">
        <f t="shared" si="5"/>
        <v>0</v>
      </c>
      <c r="Z54">
        <f t="shared" si="6"/>
        <v>0</v>
      </c>
      <c r="AA54" t="e">
        <f t="shared" si="7"/>
        <v>#NUM!</v>
      </c>
    </row>
    <row r="55" spans="1:27" ht="11" customHeight="1">
      <c r="A55" s="4" t="s">
        <v>93</v>
      </c>
      <c r="B55">
        <v>5</v>
      </c>
      <c r="C55">
        <v>2</v>
      </c>
      <c r="D55" s="57">
        <v>5</v>
      </c>
      <c r="E55" s="59"/>
      <c r="G55">
        <v>4</v>
      </c>
      <c r="H55">
        <v>2</v>
      </c>
      <c r="K55" s="76"/>
      <c r="L55">
        <v>2</v>
      </c>
      <c r="M55">
        <v>6</v>
      </c>
      <c r="N55">
        <v>4</v>
      </c>
      <c r="O55">
        <v>2</v>
      </c>
      <c r="Q55">
        <v>2</v>
      </c>
      <c r="R55">
        <v>4</v>
      </c>
      <c r="T55" s="57">
        <v>3</v>
      </c>
      <c r="U55">
        <v>2</v>
      </c>
      <c r="V55">
        <v>2</v>
      </c>
      <c r="X55" s="69">
        <f t="shared" si="4"/>
        <v>14</v>
      </c>
      <c r="Y55">
        <f t="shared" si="5"/>
        <v>6</v>
      </c>
      <c r="Z55">
        <f t="shared" si="6"/>
        <v>2</v>
      </c>
      <c r="AA55">
        <f t="shared" si="7"/>
        <v>2.5</v>
      </c>
    </row>
    <row r="56" spans="1:27" ht="11" customHeight="1">
      <c r="A56" s="4" t="s">
        <v>133</v>
      </c>
      <c r="B56">
        <v>2</v>
      </c>
      <c r="D56" s="57"/>
      <c r="E56" s="59"/>
      <c r="G56">
        <v>1</v>
      </c>
      <c r="H56">
        <v>1</v>
      </c>
      <c r="K56" s="76"/>
      <c r="L56">
        <v>1</v>
      </c>
      <c r="M56">
        <v>3</v>
      </c>
      <c r="O56">
        <v>1</v>
      </c>
      <c r="Q56">
        <v>1</v>
      </c>
      <c r="T56" s="57">
        <v>1</v>
      </c>
      <c r="U56">
        <v>1</v>
      </c>
      <c r="V56">
        <v>1</v>
      </c>
      <c r="X56" s="69">
        <f t="shared" si="4"/>
        <v>10</v>
      </c>
      <c r="Y56">
        <f t="shared" si="5"/>
        <v>3</v>
      </c>
      <c r="Z56">
        <f t="shared" si="6"/>
        <v>1</v>
      </c>
      <c r="AA56">
        <f t="shared" si="7"/>
        <v>1</v>
      </c>
    </row>
    <row r="57" spans="1:27" ht="11" customHeight="1">
      <c r="A57" s="4" t="s">
        <v>134</v>
      </c>
      <c r="D57" s="57"/>
      <c r="E57" s="59"/>
      <c r="K57" s="76"/>
      <c r="L57"/>
      <c r="T57" s="57"/>
      <c r="X57" s="69">
        <f t="shared" si="4"/>
        <v>0</v>
      </c>
      <c r="Y57">
        <f t="shared" si="5"/>
        <v>0</v>
      </c>
      <c r="Z57">
        <f t="shared" si="6"/>
        <v>0</v>
      </c>
      <c r="AA57" t="e">
        <f t="shared" si="7"/>
        <v>#NUM!</v>
      </c>
    </row>
    <row r="58" spans="1:27" ht="11" customHeight="1">
      <c r="A58" s="17" t="s">
        <v>191</v>
      </c>
      <c r="B58" s="7"/>
      <c r="C58" s="3"/>
      <c r="D58" s="3"/>
      <c r="E58" s="78"/>
      <c r="F58" s="3"/>
      <c r="G58" s="3"/>
      <c r="H58" s="7"/>
      <c r="I58" s="3"/>
      <c r="J58" s="3"/>
      <c r="K58" s="77"/>
      <c r="L58" s="65"/>
      <c r="M58" s="3"/>
      <c r="N58" s="3"/>
      <c r="O58" s="3"/>
      <c r="P58" s="3"/>
      <c r="Q58" s="3"/>
      <c r="R58" s="7"/>
      <c r="S58" s="3"/>
      <c r="T58" s="3"/>
      <c r="V58" s="3"/>
      <c r="W58" s="3"/>
      <c r="X58" s="69">
        <f t="shared" si="4"/>
        <v>0</v>
      </c>
      <c r="Y58">
        <f t="shared" si="5"/>
        <v>0</v>
      </c>
      <c r="Z58">
        <f t="shared" si="6"/>
        <v>0</v>
      </c>
      <c r="AA58" t="e">
        <f t="shared" si="7"/>
        <v>#NUM!</v>
      </c>
    </row>
    <row r="59" spans="1:27" ht="11" customHeight="1">
      <c r="A59" s="17"/>
      <c r="B59" s="9"/>
      <c r="C59" s="9"/>
      <c r="D59" s="9"/>
      <c r="E59" s="62"/>
      <c r="F59" s="9"/>
      <c r="G59" s="9"/>
      <c r="H59" s="9"/>
      <c r="I59" s="9"/>
      <c r="J59" s="9"/>
      <c r="K59" s="9"/>
      <c r="L59" s="66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7" ht="11" customHeight="1">
      <c r="A60" s="6" t="s">
        <v>72</v>
      </c>
      <c r="B60">
        <f>COUNTIF((B2:B56),"&gt;0.9")</f>
        <v>17</v>
      </c>
      <c r="C60">
        <f t="shared" ref="C60:X60" si="8">COUNTIF((C2:C56),"&gt;0.9")</f>
        <v>13</v>
      </c>
      <c r="D60">
        <f t="shared" si="8"/>
        <v>8</v>
      </c>
      <c r="E60">
        <f t="shared" si="8"/>
        <v>0</v>
      </c>
      <c r="F60">
        <f t="shared" si="8"/>
        <v>0</v>
      </c>
      <c r="G60">
        <f t="shared" si="8"/>
        <v>15</v>
      </c>
      <c r="H60">
        <f t="shared" si="8"/>
        <v>19</v>
      </c>
      <c r="I60">
        <f t="shared" si="8"/>
        <v>0</v>
      </c>
      <c r="J60">
        <f t="shared" si="8"/>
        <v>0</v>
      </c>
      <c r="K60">
        <f t="shared" si="8"/>
        <v>0</v>
      </c>
      <c r="L60" s="67">
        <f t="shared" si="8"/>
        <v>14</v>
      </c>
      <c r="M60">
        <f t="shared" si="8"/>
        <v>27</v>
      </c>
      <c r="N60">
        <f t="shared" si="8"/>
        <v>17</v>
      </c>
      <c r="O60">
        <f t="shared" si="8"/>
        <v>19</v>
      </c>
      <c r="P60">
        <f t="shared" si="8"/>
        <v>0</v>
      </c>
      <c r="Q60">
        <f t="shared" si="8"/>
        <v>17</v>
      </c>
      <c r="R60">
        <f t="shared" si="8"/>
        <v>10</v>
      </c>
      <c r="S60">
        <f t="shared" si="8"/>
        <v>9</v>
      </c>
      <c r="T60">
        <f t="shared" si="8"/>
        <v>19</v>
      </c>
      <c r="U60">
        <f t="shared" si="8"/>
        <v>10</v>
      </c>
      <c r="V60">
        <f t="shared" si="8"/>
        <v>8</v>
      </c>
      <c r="W60">
        <f t="shared" si="8"/>
        <v>0</v>
      </c>
      <c r="X60">
        <f t="shared" si="8"/>
        <v>34</v>
      </c>
    </row>
    <row r="61" spans="1:27" ht="11" customHeight="1">
      <c r="A61" s="12" t="s">
        <v>60</v>
      </c>
      <c r="B61" s="15">
        <f>X60</f>
        <v>34</v>
      </c>
      <c r="Q61" t="s">
        <v>91</v>
      </c>
      <c r="X61" s="13">
        <f>COUNTIF((X2:X56),"&lt;0.9")</f>
        <v>21</v>
      </c>
    </row>
    <row r="62" spans="1:27" ht="11" customHeight="1">
      <c r="A62" s="6" t="s">
        <v>55</v>
      </c>
      <c r="B62" s="13">
        <f>SUM(B60:W60)</f>
        <v>222</v>
      </c>
    </row>
    <row r="63" spans="1:27" ht="11" customHeight="1">
      <c r="A63" s="6" t="s">
        <v>56</v>
      </c>
      <c r="B63" s="16">
        <f>AVERAGEIF((B60:W60),"&gt;0.1")</f>
        <v>14.8</v>
      </c>
      <c r="X63" s="14">
        <f>COUNTIF((B60:W60),"&gt;0.1")</f>
        <v>15</v>
      </c>
    </row>
    <row r="64" spans="1:27">
      <c r="U64" t="s">
        <v>171</v>
      </c>
    </row>
  </sheetData>
  <phoneticPr fontId="0" type="noConversion"/>
  <printOptions gridLines="1"/>
  <pageMargins left="0.35314960629921266" right="0.35314960629921266" top="0.40629921259842522" bottom="0.8" header="0.30314960629921262" footer="0.30000000000000004"/>
  <pageSetup paperSize="9" scale="9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zoomScale="125" zoomScaleNormal="125" zoomScalePageLayoutView="125" workbookViewId="0">
      <selection activeCell="D3" sqref="D3"/>
    </sheetView>
  </sheetViews>
  <sheetFormatPr baseColWidth="10" defaultRowHeight="9" x14ac:dyDescent="0"/>
  <cols>
    <col min="1" max="1" width="14.59765625" customWidth="1"/>
    <col min="2" max="27" width="3.59765625" customWidth="1"/>
  </cols>
  <sheetData>
    <row r="1" spans="1:27" ht="71" customHeight="1">
      <c r="A1" s="75" t="s">
        <v>205</v>
      </c>
      <c r="B1" s="1" t="s">
        <v>57</v>
      </c>
      <c r="C1" s="1" t="s">
        <v>183</v>
      </c>
      <c r="D1" s="1" t="s">
        <v>155</v>
      </c>
      <c r="E1" s="1" t="s">
        <v>169</v>
      </c>
      <c r="F1" s="1" t="s">
        <v>58</v>
      </c>
      <c r="G1" s="1" t="s">
        <v>184</v>
      </c>
      <c r="H1" s="2" t="s">
        <v>187</v>
      </c>
      <c r="I1" s="1" t="s">
        <v>6</v>
      </c>
      <c r="J1" s="1" t="s">
        <v>113</v>
      </c>
      <c r="K1" s="1" t="s">
        <v>157</v>
      </c>
      <c r="L1" s="1" t="s">
        <v>114</v>
      </c>
      <c r="M1" s="1" t="s">
        <v>115</v>
      </c>
      <c r="N1" s="1" t="s">
        <v>65</v>
      </c>
      <c r="O1" s="1" t="s">
        <v>5</v>
      </c>
      <c r="P1" s="1" t="s">
        <v>164</v>
      </c>
      <c r="Q1" s="1" t="s">
        <v>147</v>
      </c>
      <c r="R1" s="1" t="s">
        <v>148</v>
      </c>
      <c r="S1" s="1" t="s">
        <v>149</v>
      </c>
      <c r="T1" s="1" t="s">
        <v>153</v>
      </c>
      <c r="U1" s="1" t="s">
        <v>217</v>
      </c>
      <c r="V1" s="1" t="s">
        <v>173</v>
      </c>
      <c r="W1" s="1" t="s">
        <v>154</v>
      </c>
      <c r="X1" s="2" t="s">
        <v>0</v>
      </c>
      <c r="Y1" s="22" t="s">
        <v>126</v>
      </c>
      <c r="Z1" s="22" t="s">
        <v>127</v>
      </c>
      <c r="AA1" s="22"/>
    </row>
    <row r="2" spans="1:27" ht="11" customHeight="1">
      <c r="A2" s="4" t="s">
        <v>105</v>
      </c>
      <c r="B2" s="19"/>
      <c r="D2" s="87"/>
      <c r="E2" s="19"/>
      <c r="F2" s="18"/>
      <c r="G2" s="18"/>
      <c r="I2" s="19"/>
      <c r="J2" s="18"/>
      <c r="K2" s="57"/>
      <c r="M2" s="18"/>
      <c r="N2" s="18"/>
      <c r="O2" s="18"/>
      <c r="S2" s="18"/>
      <c r="T2" s="87"/>
      <c r="V2" s="18"/>
      <c r="W2" s="18"/>
      <c r="X2" s="14">
        <f t="shared" ref="X2:X33" si="0">COUNTIF((B2:W2),"&gt;0.9")</f>
        <v>0</v>
      </c>
      <c r="Y2">
        <f t="shared" ref="Y2:Y33" si="1">MAX(A2:W2)</f>
        <v>0</v>
      </c>
      <c r="Z2">
        <f t="shared" ref="Z2:Z33" si="2">MIN(A2:W2)</f>
        <v>0</v>
      </c>
    </row>
    <row r="3" spans="1:27" ht="11" customHeight="1">
      <c r="A3" s="4" t="s">
        <v>110</v>
      </c>
      <c r="B3">
        <v>3</v>
      </c>
      <c r="D3" s="57">
        <v>1</v>
      </c>
      <c r="E3">
        <v>2</v>
      </c>
      <c r="G3" s="79">
        <v>1</v>
      </c>
      <c r="H3">
        <v>2</v>
      </c>
      <c r="I3" s="57"/>
      <c r="J3">
        <v>2</v>
      </c>
      <c r="K3" s="57"/>
      <c r="L3">
        <v>2</v>
      </c>
      <c r="M3">
        <v>2</v>
      </c>
      <c r="O3">
        <v>4</v>
      </c>
      <c r="Q3">
        <v>3</v>
      </c>
      <c r="R3">
        <v>2</v>
      </c>
      <c r="S3">
        <v>2</v>
      </c>
      <c r="T3" s="57">
        <v>1</v>
      </c>
      <c r="U3">
        <v>2</v>
      </c>
      <c r="X3" s="14">
        <f t="shared" si="0"/>
        <v>14</v>
      </c>
      <c r="Y3">
        <f t="shared" si="1"/>
        <v>4</v>
      </c>
      <c r="Z3">
        <f t="shared" si="2"/>
        <v>1</v>
      </c>
    </row>
    <row r="4" spans="1:27" ht="11" customHeight="1">
      <c r="A4" s="4" t="s">
        <v>111</v>
      </c>
      <c r="D4" s="57"/>
      <c r="K4" s="57"/>
      <c r="T4" s="57">
        <v>2</v>
      </c>
      <c r="X4" s="14">
        <f t="shared" si="0"/>
        <v>1</v>
      </c>
      <c r="Y4">
        <f t="shared" si="1"/>
        <v>2</v>
      </c>
      <c r="Z4">
        <f t="shared" si="2"/>
        <v>2</v>
      </c>
    </row>
    <row r="5" spans="1:27" ht="11" customHeight="1">
      <c r="A5" s="4" t="s">
        <v>158</v>
      </c>
      <c r="D5" s="57"/>
      <c r="H5">
        <v>5</v>
      </c>
      <c r="K5" s="57"/>
      <c r="S5">
        <v>2</v>
      </c>
      <c r="T5" s="57"/>
      <c r="X5" s="14">
        <f t="shared" si="0"/>
        <v>2</v>
      </c>
      <c r="Y5">
        <f t="shared" si="1"/>
        <v>5</v>
      </c>
      <c r="Z5">
        <f t="shared" si="2"/>
        <v>2</v>
      </c>
    </row>
    <row r="6" spans="1:27" ht="11" customHeight="1">
      <c r="A6" s="4" t="s">
        <v>41</v>
      </c>
      <c r="B6">
        <v>4</v>
      </c>
      <c r="D6" s="57">
        <v>1</v>
      </c>
      <c r="E6">
        <v>1</v>
      </c>
      <c r="G6">
        <v>2</v>
      </c>
      <c r="H6">
        <v>4</v>
      </c>
      <c r="K6" s="57"/>
      <c r="L6">
        <v>2</v>
      </c>
      <c r="M6">
        <v>2</v>
      </c>
      <c r="O6">
        <v>4</v>
      </c>
      <c r="Q6">
        <v>2</v>
      </c>
      <c r="R6">
        <v>4</v>
      </c>
      <c r="T6" s="57">
        <v>1</v>
      </c>
      <c r="X6" s="14">
        <f t="shared" si="0"/>
        <v>11</v>
      </c>
      <c r="Y6">
        <f t="shared" si="1"/>
        <v>4</v>
      </c>
      <c r="Z6">
        <f t="shared" si="2"/>
        <v>1</v>
      </c>
    </row>
    <row r="7" spans="1:27" ht="11" customHeight="1">
      <c r="A7" s="4" t="s">
        <v>42</v>
      </c>
      <c r="D7" s="57"/>
      <c r="K7" s="57"/>
      <c r="T7" s="57"/>
      <c r="X7" s="14">
        <f t="shared" si="0"/>
        <v>0</v>
      </c>
      <c r="Y7">
        <f t="shared" si="1"/>
        <v>0</v>
      </c>
      <c r="Z7">
        <f t="shared" si="2"/>
        <v>0</v>
      </c>
    </row>
    <row r="8" spans="1:27" ht="11" customHeight="1">
      <c r="A8" s="4" t="s">
        <v>43</v>
      </c>
      <c r="D8" s="57"/>
      <c r="K8" s="57"/>
      <c r="T8" s="57"/>
      <c r="X8" s="14">
        <f t="shared" si="0"/>
        <v>0</v>
      </c>
      <c r="Y8">
        <f t="shared" si="1"/>
        <v>0</v>
      </c>
      <c r="Z8">
        <f t="shared" si="2"/>
        <v>0</v>
      </c>
    </row>
    <row r="9" spans="1:27" ht="11" customHeight="1">
      <c r="A9" s="4" t="s">
        <v>44</v>
      </c>
      <c r="B9">
        <v>2</v>
      </c>
      <c r="D9" s="57"/>
      <c r="E9">
        <v>2</v>
      </c>
      <c r="G9">
        <v>1</v>
      </c>
      <c r="K9" s="57"/>
      <c r="M9">
        <v>1</v>
      </c>
      <c r="T9" s="57"/>
      <c r="X9" s="14">
        <f t="shared" si="0"/>
        <v>4</v>
      </c>
      <c r="Y9">
        <f t="shared" si="1"/>
        <v>2</v>
      </c>
      <c r="Z9">
        <f t="shared" si="2"/>
        <v>1</v>
      </c>
    </row>
    <row r="10" spans="1:27" ht="11" customHeight="1">
      <c r="A10" s="4" t="s">
        <v>20</v>
      </c>
      <c r="B10">
        <v>4</v>
      </c>
      <c r="D10" s="57">
        <v>2</v>
      </c>
      <c r="E10">
        <v>7</v>
      </c>
      <c r="G10" s="79">
        <v>6</v>
      </c>
      <c r="I10" s="57"/>
      <c r="K10" s="57"/>
      <c r="Q10">
        <v>5</v>
      </c>
      <c r="T10" s="57">
        <v>2</v>
      </c>
      <c r="U10">
        <v>2</v>
      </c>
      <c r="X10" s="14">
        <f t="shared" si="0"/>
        <v>7</v>
      </c>
      <c r="Y10">
        <f t="shared" si="1"/>
        <v>7</v>
      </c>
      <c r="Z10">
        <f t="shared" si="2"/>
        <v>2</v>
      </c>
    </row>
    <row r="11" spans="1:27" ht="11" customHeight="1">
      <c r="A11" s="4" t="s">
        <v>73</v>
      </c>
      <c r="B11">
        <v>1</v>
      </c>
      <c r="D11" s="57"/>
      <c r="H11">
        <v>4</v>
      </c>
      <c r="K11" s="57"/>
      <c r="O11">
        <v>8</v>
      </c>
      <c r="T11" s="57">
        <v>2</v>
      </c>
      <c r="X11" s="14">
        <f t="shared" si="0"/>
        <v>4</v>
      </c>
      <c r="Y11">
        <f t="shared" si="1"/>
        <v>8</v>
      </c>
      <c r="Z11">
        <f t="shared" si="2"/>
        <v>1</v>
      </c>
    </row>
    <row r="12" spans="1:27" ht="11" customHeight="1">
      <c r="A12" s="4" t="s">
        <v>172</v>
      </c>
      <c r="D12" s="57"/>
      <c r="H12">
        <v>1</v>
      </c>
      <c r="K12" s="57"/>
      <c r="M12">
        <v>1</v>
      </c>
      <c r="O12">
        <v>1</v>
      </c>
      <c r="T12" s="57">
        <v>2</v>
      </c>
      <c r="X12" s="14">
        <f t="shared" si="0"/>
        <v>4</v>
      </c>
      <c r="Y12">
        <f t="shared" si="1"/>
        <v>2</v>
      </c>
      <c r="Z12">
        <f t="shared" si="2"/>
        <v>1</v>
      </c>
    </row>
    <row r="13" spans="1:27" ht="11" customHeight="1">
      <c r="A13" s="4" t="s">
        <v>75</v>
      </c>
      <c r="D13" s="57"/>
      <c r="K13" s="57"/>
      <c r="O13">
        <v>2</v>
      </c>
      <c r="T13" s="57"/>
      <c r="U13">
        <v>1</v>
      </c>
      <c r="X13" s="14">
        <f t="shared" si="0"/>
        <v>2</v>
      </c>
      <c r="Y13">
        <f t="shared" si="1"/>
        <v>2</v>
      </c>
      <c r="Z13">
        <f t="shared" si="2"/>
        <v>1</v>
      </c>
    </row>
    <row r="14" spans="1:27" ht="11" customHeight="1">
      <c r="A14" s="4" t="s">
        <v>76</v>
      </c>
      <c r="B14">
        <v>7</v>
      </c>
      <c r="D14" s="57">
        <v>3</v>
      </c>
      <c r="E14">
        <v>2</v>
      </c>
      <c r="G14">
        <v>2</v>
      </c>
      <c r="H14">
        <v>4</v>
      </c>
      <c r="J14">
        <v>3</v>
      </c>
      <c r="K14" s="57"/>
      <c r="M14">
        <v>2</v>
      </c>
      <c r="O14">
        <v>3</v>
      </c>
      <c r="Q14">
        <v>2</v>
      </c>
      <c r="R14">
        <v>4</v>
      </c>
      <c r="S14">
        <v>2</v>
      </c>
      <c r="T14" s="57">
        <v>1</v>
      </c>
      <c r="U14">
        <v>2</v>
      </c>
      <c r="X14" s="14">
        <f t="shared" si="0"/>
        <v>13</v>
      </c>
      <c r="Y14">
        <f t="shared" si="1"/>
        <v>7</v>
      </c>
      <c r="Z14">
        <f t="shared" si="2"/>
        <v>1</v>
      </c>
    </row>
    <row r="15" spans="1:27" ht="11" customHeight="1">
      <c r="A15" s="4" t="s">
        <v>36</v>
      </c>
      <c r="D15" s="57"/>
      <c r="K15" s="57"/>
      <c r="Q15">
        <v>1</v>
      </c>
      <c r="T15" s="57"/>
      <c r="X15" s="14">
        <f t="shared" si="0"/>
        <v>1</v>
      </c>
      <c r="Y15">
        <f t="shared" si="1"/>
        <v>1</v>
      </c>
      <c r="Z15">
        <f t="shared" si="2"/>
        <v>1</v>
      </c>
    </row>
    <row r="16" spans="1:27" ht="11" customHeight="1">
      <c r="A16" s="17" t="s">
        <v>37</v>
      </c>
      <c r="D16" s="57"/>
      <c r="K16" s="57"/>
      <c r="T16" s="57"/>
      <c r="X16" s="14">
        <f t="shared" si="0"/>
        <v>0</v>
      </c>
      <c r="Y16">
        <f t="shared" si="1"/>
        <v>0</v>
      </c>
      <c r="Z16">
        <f t="shared" si="2"/>
        <v>0</v>
      </c>
    </row>
    <row r="17" spans="1:26" ht="11" customHeight="1">
      <c r="A17" s="4" t="s">
        <v>38</v>
      </c>
      <c r="B17">
        <v>2</v>
      </c>
      <c r="D17" s="57">
        <v>1</v>
      </c>
      <c r="E17">
        <v>2</v>
      </c>
      <c r="G17">
        <v>1</v>
      </c>
      <c r="H17">
        <v>1</v>
      </c>
      <c r="K17" s="57"/>
      <c r="M17">
        <v>2</v>
      </c>
      <c r="O17">
        <v>8</v>
      </c>
      <c r="T17" s="57">
        <v>2</v>
      </c>
      <c r="V17">
        <v>1</v>
      </c>
      <c r="X17" s="14">
        <f t="shared" si="0"/>
        <v>9</v>
      </c>
      <c r="Y17">
        <f t="shared" si="1"/>
        <v>8</v>
      </c>
      <c r="Z17">
        <f t="shared" si="2"/>
        <v>1</v>
      </c>
    </row>
    <row r="18" spans="1:26" ht="11" customHeight="1">
      <c r="A18" s="4" t="s">
        <v>107</v>
      </c>
      <c r="D18" s="57"/>
      <c r="K18" s="57"/>
      <c r="T18" s="57"/>
      <c r="X18" s="14">
        <f t="shared" si="0"/>
        <v>0</v>
      </c>
      <c r="Y18">
        <f t="shared" si="1"/>
        <v>0</v>
      </c>
      <c r="Z18">
        <f t="shared" si="2"/>
        <v>0</v>
      </c>
    </row>
    <row r="19" spans="1:26" ht="11" customHeight="1">
      <c r="A19" s="4" t="s">
        <v>39</v>
      </c>
      <c r="D19" s="57"/>
      <c r="K19" s="57"/>
      <c r="T19" s="57"/>
      <c r="X19" s="14">
        <f t="shared" si="0"/>
        <v>0</v>
      </c>
      <c r="Y19">
        <f t="shared" si="1"/>
        <v>0</v>
      </c>
      <c r="Z19">
        <f t="shared" si="2"/>
        <v>0</v>
      </c>
    </row>
    <row r="20" spans="1:26" ht="11" customHeight="1">
      <c r="A20" s="4" t="s">
        <v>40</v>
      </c>
      <c r="D20" s="57"/>
      <c r="E20">
        <v>5</v>
      </c>
      <c r="K20" s="57"/>
      <c r="M20">
        <v>6</v>
      </c>
      <c r="O20">
        <v>2</v>
      </c>
      <c r="T20" s="57">
        <v>4</v>
      </c>
      <c r="X20" s="14">
        <f t="shared" si="0"/>
        <v>4</v>
      </c>
      <c r="Y20">
        <f t="shared" si="1"/>
        <v>6</v>
      </c>
      <c r="Z20">
        <f t="shared" si="2"/>
        <v>2</v>
      </c>
    </row>
    <row r="21" spans="1:26" ht="11" customHeight="1">
      <c r="A21" s="4" t="s">
        <v>53</v>
      </c>
      <c r="B21">
        <v>5</v>
      </c>
      <c r="D21" s="57"/>
      <c r="E21">
        <v>2</v>
      </c>
      <c r="G21" s="79">
        <v>2</v>
      </c>
      <c r="H21">
        <v>5</v>
      </c>
      <c r="K21" s="57"/>
      <c r="L21">
        <v>1</v>
      </c>
      <c r="M21">
        <v>3</v>
      </c>
      <c r="O21">
        <v>4</v>
      </c>
      <c r="Q21">
        <v>2</v>
      </c>
      <c r="R21">
        <v>2</v>
      </c>
      <c r="T21" s="57">
        <v>2</v>
      </c>
      <c r="U21">
        <v>1</v>
      </c>
      <c r="X21" s="14">
        <f t="shared" si="0"/>
        <v>11</v>
      </c>
      <c r="Y21">
        <f t="shared" si="1"/>
        <v>5</v>
      </c>
      <c r="Z21">
        <f t="shared" si="2"/>
        <v>1</v>
      </c>
    </row>
    <row r="22" spans="1:26" ht="11" customHeight="1">
      <c r="A22" s="4" t="s">
        <v>94</v>
      </c>
      <c r="B22">
        <v>1</v>
      </c>
      <c r="D22" s="57"/>
      <c r="H22">
        <v>1</v>
      </c>
      <c r="K22" s="57"/>
      <c r="T22" s="57">
        <v>1</v>
      </c>
      <c r="V22">
        <v>2</v>
      </c>
      <c r="X22" s="14">
        <f t="shared" si="0"/>
        <v>4</v>
      </c>
      <c r="Y22">
        <f t="shared" si="1"/>
        <v>2</v>
      </c>
      <c r="Z22">
        <f t="shared" si="2"/>
        <v>1</v>
      </c>
    </row>
    <row r="23" spans="1:26" ht="11" customHeight="1">
      <c r="A23" s="4" t="s">
        <v>54</v>
      </c>
      <c r="B23">
        <v>1</v>
      </c>
      <c r="D23" s="57"/>
      <c r="E23">
        <v>1</v>
      </c>
      <c r="I23">
        <v>1</v>
      </c>
      <c r="K23" s="57"/>
      <c r="L23">
        <v>1</v>
      </c>
      <c r="M23">
        <v>2</v>
      </c>
      <c r="S23">
        <v>2</v>
      </c>
      <c r="T23" s="57">
        <v>1</v>
      </c>
      <c r="X23" s="14">
        <f t="shared" si="0"/>
        <v>7</v>
      </c>
      <c r="Y23">
        <f t="shared" si="1"/>
        <v>2</v>
      </c>
      <c r="Z23">
        <f t="shared" si="2"/>
        <v>1</v>
      </c>
    </row>
    <row r="24" spans="1:26" ht="11" customHeight="1">
      <c r="A24" s="4" t="s">
        <v>141</v>
      </c>
      <c r="B24">
        <v>2</v>
      </c>
      <c r="D24" s="57"/>
      <c r="K24" s="57"/>
      <c r="M24">
        <v>1</v>
      </c>
      <c r="T24" s="57">
        <v>7</v>
      </c>
      <c r="X24" s="14">
        <f t="shared" si="0"/>
        <v>3</v>
      </c>
      <c r="Y24">
        <f t="shared" si="1"/>
        <v>7</v>
      </c>
      <c r="Z24">
        <f t="shared" si="2"/>
        <v>1</v>
      </c>
    </row>
    <row r="25" spans="1:26" ht="11" customHeight="1">
      <c r="A25" s="4" t="s">
        <v>150</v>
      </c>
      <c r="D25" s="57"/>
      <c r="G25">
        <v>1</v>
      </c>
      <c r="J25">
        <v>2</v>
      </c>
      <c r="K25" s="57"/>
      <c r="M25">
        <v>4</v>
      </c>
      <c r="S25">
        <v>1</v>
      </c>
      <c r="T25" s="57"/>
      <c r="X25" s="14">
        <f t="shared" si="0"/>
        <v>4</v>
      </c>
      <c r="Y25">
        <f t="shared" si="1"/>
        <v>4</v>
      </c>
      <c r="Z25">
        <f t="shared" si="2"/>
        <v>1</v>
      </c>
    </row>
    <row r="26" spans="1:26" ht="11" customHeight="1">
      <c r="A26" s="4" t="s">
        <v>151</v>
      </c>
      <c r="D26" s="57"/>
      <c r="J26">
        <v>1</v>
      </c>
      <c r="K26" s="57"/>
      <c r="Q26">
        <v>1</v>
      </c>
      <c r="T26" s="57">
        <v>1</v>
      </c>
      <c r="X26" s="14">
        <f t="shared" si="0"/>
        <v>3</v>
      </c>
      <c r="Y26">
        <f t="shared" si="1"/>
        <v>1</v>
      </c>
      <c r="Z26">
        <f t="shared" si="2"/>
        <v>1</v>
      </c>
    </row>
    <row r="27" spans="1:26" ht="11" customHeight="1">
      <c r="A27" s="4" t="s">
        <v>66</v>
      </c>
      <c r="D27" s="57">
        <v>1</v>
      </c>
      <c r="E27">
        <v>9</v>
      </c>
      <c r="G27">
        <v>4</v>
      </c>
      <c r="H27">
        <v>5</v>
      </c>
      <c r="K27" s="57"/>
      <c r="L27">
        <v>3</v>
      </c>
      <c r="M27">
        <v>6</v>
      </c>
      <c r="R27">
        <v>6</v>
      </c>
      <c r="T27" s="57">
        <v>1</v>
      </c>
      <c r="X27" s="14">
        <f t="shared" si="0"/>
        <v>8</v>
      </c>
      <c r="Y27">
        <f t="shared" si="1"/>
        <v>9</v>
      </c>
      <c r="Z27">
        <f t="shared" si="2"/>
        <v>1</v>
      </c>
    </row>
    <row r="28" spans="1:26" ht="11" customHeight="1">
      <c r="A28" s="4" t="s">
        <v>67</v>
      </c>
      <c r="D28" s="57"/>
      <c r="H28">
        <v>6</v>
      </c>
      <c r="K28" s="57"/>
      <c r="O28">
        <v>20</v>
      </c>
      <c r="T28" s="57"/>
      <c r="X28" s="14">
        <f t="shared" si="0"/>
        <v>2</v>
      </c>
      <c r="Y28">
        <f t="shared" si="1"/>
        <v>20</v>
      </c>
      <c r="Z28">
        <f t="shared" si="2"/>
        <v>6</v>
      </c>
    </row>
    <row r="29" spans="1:26" ht="11" customHeight="1">
      <c r="A29" s="17" t="s">
        <v>68</v>
      </c>
      <c r="B29">
        <v>30</v>
      </c>
      <c r="D29" s="57">
        <v>15</v>
      </c>
      <c r="E29">
        <v>7</v>
      </c>
      <c r="G29" s="79">
        <v>4</v>
      </c>
      <c r="H29">
        <v>6</v>
      </c>
      <c r="I29" s="57"/>
      <c r="J29">
        <v>8</v>
      </c>
      <c r="K29" s="57"/>
      <c r="L29">
        <v>10</v>
      </c>
      <c r="M29">
        <v>4</v>
      </c>
      <c r="O29">
        <v>40</v>
      </c>
      <c r="Q29">
        <v>15</v>
      </c>
      <c r="R29">
        <v>2</v>
      </c>
      <c r="T29" s="57">
        <v>4</v>
      </c>
      <c r="V29" s="67"/>
      <c r="X29" s="14">
        <f t="shared" si="0"/>
        <v>12</v>
      </c>
      <c r="Y29">
        <f t="shared" si="1"/>
        <v>40</v>
      </c>
      <c r="Z29">
        <f t="shared" si="2"/>
        <v>2</v>
      </c>
    </row>
    <row r="30" spans="1:26" ht="11" customHeight="1">
      <c r="A30" s="4" t="s">
        <v>69</v>
      </c>
      <c r="B30">
        <v>1</v>
      </c>
      <c r="D30" s="57"/>
      <c r="E30">
        <v>3</v>
      </c>
      <c r="G30">
        <v>2</v>
      </c>
      <c r="H30">
        <v>4</v>
      </c>
      <c r="J30">
        <v>1</v>
      </c>
      <c r="K30" s="57"/>
      <c r="L30">
        <v>4</v>
      </c>
      <c r="M30">
        <v>6</v>
      </c>
      <c r="O30">
        <v>2</v>
      </c>
      <c r="Q30">
        <v>3</v>
      </c>
      <c r="S30">
        <v>3</v>
      </c>
      <c r="T30" s="57">
        <v>8</v>
      </c>
      <c r="X30" s="14">
        <f t="shared" si="0"/>
        <v>11</v>
      </c>
      <c r="Y30">
        <f t="shared" si="1"/>
        <v>8</v>
      </c>
      <c r="Z30">
        <f t="shared" si="2"/>
        <v>1</v>
      </c>
    </row>
    <row r="31" spans="1:26" ht="11" customHeight="1">
      <c r="A31" s="4" t="s">
        <v>125</v>
      </c>
      <c r="B31">
        <v>1</v>
      </c>
      <c r="D31" s="57"/>
      <c r="E31">
        <v>1</v>
      </c>
      <c r="K31" s="57"/>
      <c r="M31">
        <v>1</v>
      </c>
      <c r="T31" s="57">
        <v>2</v>
      </c>
      <c r="X31" s="14">
        <f t="shared" si="0"/>
        <v>4</v>
      </c>
      <c r="Y31">
        <f t="shared" si="1"/>
        <v>2</v>
      </c>
      <c r="Z31">
        <f t="shared" si="2"/>
        <v>1</v>
      </c>
    </row>
    <row r="32" spans="1:26" ht="11" customHeight="1">
      <c r="A32" s="4" t="s">
        <v>102</v>
      </c>
      <c r="D32" s="57"/>
      <c r="K32" s="57"/>
      <c r="T32" s="57"/>
      <c r="X32" s="14">
        <f t="shared" si="0"/>
        <v>0</v>
      </c>
      <c r="Y32">
        <f t="shared" si="1"/>
        <v>0</v>
      </c>
      <c r="Z32">
        <f t="shared" si="2"/>
        <v>0</v>
      </c>
    </row>
    <row r="33" spans="1:26" ht="11" customHeight="1">
      <c r="A33" s="4" t="s">
        <v>59</v>
      </c>
      <c r="B33">
        <v>8</v>
      </c>
      <c r="D33" s="57"/>
      <c r="G33">
        <v>2</v>
      </c>
      <c r="H33">
        <v>5</v>
      </c>
      <c r="J33">
        <v>3</v>
      </c>
      <c r="K33" s="57"/>
      <c r="M33">
        <v>4</v>
      </c>
      <c r="S33">
        <v>2</v>
      </c>
      <c r="T33" s="57"/>
      <c r="U33">
        <v>4</v>
      </c>
      <c r="V33">
        <v>3</v>
      </c>
      <c r="X33" s="14">
        <f t="shared" si="0"/>
        <v>8</v>
      </c>
      <c r="Y33">
        <f t="shared" si="1"/>
        <v>8</v>
      </c>
      <c r="Z33">
        <f t="shared" si="2"/>
        <v>2</v>
      </c>
    </row>
    <row r="34" spans="1:26" ht="11" customHeight="1">
      <c r="A34" s="4" t="s">
        <v>61</v>
      </c>
      <c r="D34" s="57">
        <v>2</v>
      </c>
      <c r="E34">
        <v>4</v>
      </c>
      <c r="G34" s="79">
        <v>2</v>
      </c>
      <c r="H34">
        <v>1</v>
      </c>
      <c r="I34" s="57"/>
      <c r="J34">
        <v>1</v>
      </c>
      <c r="K34" s="57"/>
      <c r="L34">
        <v>3</v>
      </c>
      <c r="M34">
        <v>2</v>
      </c>
      <c r="O34">
        <v>2</v>
      </c>
      <c r="Q34">
        <v>4</v>
      </c>
      <c r="R34">
        <v>6</v>
      </c>
      <c r="S34">
        <v>2</v>
      </c>
      <c r="T34" s="57">
        <v>2</v>
      </c>
      <c r="U34">
        <v>2</v>
      </c>
      <c r="V34" s="67">
        <v>2</v>
      </c>
      <c r="X34" s="14">
        <f t="shared" ref="X34:X57" si="3">COUNTIF((B34:W34),"&gt;0.9")</f>
        <v>14</v>
      </c>
      <c r="Y34">
        <f t="shared" ref="Y34:Y57" si="4">MAX(A34:W34)</f>
        <v>6</v>
      </c>
      <c r="Z34">
        <f t="shared" ref="Z34:Z57" si="5">MIN(A34:W34)</f>
        <v>1</v>
      </c>
    </row>
    <row r="35" spans="1:26" ht="11" customHeight="1">
      <c r="A35" s="4" t="s">
        <v>62</v>
      </c>
      <c r="D35" s="57"/>
      <c r="E35">
        <v>1</v>
      </c>
      <c r="K35" s="57"/>
      <c r="T35" s="57"/>
      <c r="X35" s="14">
        <f t="shared" si="3"/>
        <v>1</v>
      </c>
      <c r="Y35">
        <f t="shared" si="4"/>
        <v>1</v>
      </c>
      <c r="Z35">
        <f t="shared" si="5"/>
        <v>1</v>
      </c>
    </row>
    <row r="36" spans="1:26" ht="11" customHeight="1">
      <c r="A36" s="4" t="s">
        <v>63</v>
      </c>
      <c r="D36" s="57"/>
      <c r="K36" s="57"/>
      <c r="T36" s="57"/>
      <c r="X36" s="14">
        <f t="shared" si="3"/>
        <v>0</v>
      </c>
      <c r="Y36">
        <f t="shared" si="4"/>
        <v>0</v>
      </c>
      <c r="Z36">
        <f t="shared" si="5"/>
        <v>0</v>
      </c>
    </row>
    <row r="37" spans="1:26" ht="11" customHeight="1">
      <c r="A37" s="4" t="s">
        <v>108</v>
      </c>
      <c r="D37" s="57"/>
      <c r="K37" s="57"/>
      <c r="Q37">
        <v>1</v>
      </c>
      <c r="T37" s="57"/>
      <c r="X37" s="14">
        <f t="shared" si="3"/>
        <v>1</v>
      </c>
      <c r="Y37">
        <f t="shared" si="4"/>
        <v>1</v>
      </c>
      <c r="Z37">
        <f t="shared" si="5"/>
        <v>1</v>
      </c>
    </row>
    <row r="38" spans="1:26" ht="11" customHeight="1">
      <c r="A38" s="4" t="s">
        <v>29</v>
      </c>
      <c r="D38" s="57"/>
      <c r="K38" s="57"/>
      <c r="T38" s="57"/>
      <c r="X38" s="14">
        <f t="shared" si="3"/>
        <v>0</v>
      </c>
      <c r="Y38">
        <f t="shared" si="4"/>
        <v>0</v>
      </c>
      <c r="Z38">
        <f t="shared" si="5"/>
        <v>0</v>
      </c>
    </row>
    <row r="39" spans="1:26" ht="11" customHeight="1">
      <c r="A39" s="4" t="s">
        <v>130</v>
      </c>
      <c r="D39" s="57"/>
      <c r="E39">
        <v>1</v>
      </c>
      <c r="G39">
        <v>1</v>
      </c>
      <c r="K39" s="57"/>
      <c r="M39">
        <v>2</v>
      </c>
      <c r="Q39">
        <v>1</v>
      </c>
      <c r="S39">
        <v>1</v>
      </c>
      <c r="T39" s="57"/>
      <c r="X39" s="14">
        <f t="shared" si="3"/>
        <v>5</v>
      </c>
      <c r="Y39">
        <f t="shared" si="4"/>
        <v>2</v>
      </c>
      <c r="Z39">
        <f t="shared" si="5"/>
        <v>1</v>
      </c>
    </row>
    <row r="40" spans="1:26" ht="11" customHeight="1">
      <c r="A40" s="4" t="s">
        <v>109</v>
      </c>
      <c r="D40" s="57"/>
      <c r="K40" s="57"/>
      <c r="T40" s="57"/>
      <c r="X40" s="14">
        <f t="shared" si="3"/>
        <v>0</v>
      </c>
      <c r="Y40">
        <f t="shared" si="4"/>
        <v>0</v>
      </c>
      <c r="Z40">
        <f t="shared" si="5"/>
        <v>0</v>
      </c>
    </row>
    <row r="41" spans="1:26" ht="11" customHeight="1">
      <c r="A41" s="4" t="s">
        <v>45</v>
      </c>
      <c r="D41" s="57"/>
      <c r="K41" s="57"/>
      <c r="T41" s="57"/>
      <c r="X41" s="14">
        <f t="shared" si="3"/>
        <v>0</v>
      </c>
      <c r="Y41">
        <f t="shared" si="4"/>
        <v>0</v>
      </c>
      <c r="Z41">
        <f t="shared" si="5"/>
        <v>0</v>
      </c>
    </row>
    <row r="42" spans="1:26" ht="11" customHeight="1">
      <c r="A42" s="4" t="s">
        <v>131</v>
      </c>
      <c r="B42">
        <v>1</v>
      </c>
      <c r="D42" s="57">
        <v>2</v>
      </c>
      <c r="E42">
        <v>2</v>
      </c>
      <c r="G42" s="79"/>
      <c r="H42">
        <v>2</v>
      </c>
      <c r="I42" s="57"/>
      <c r="J42">
        <v>1</v>
      </c>
      <c r="K42" s="57"/>
      <c r="L42">
        <v>1</v>
      </c>
      <c r="O42">
        <v>3</v>
      </c>
      <c r="Q42">
        <v>3</v>
      </c>
      <c r="R42">
        <v>1</v>
      </c>
      <c r="T42" s="57">
        <v>1</v>
      </c>
      <c r="U42">
        <v>2</v>
      </c>
      <c r="V42">
        <v>3</v>
      </c>
      <c r="X42" s="14">
        <f t="shared" si="3"/>
        <v>12</v>
      </c>
      <c r="Y42">
        <f t="shared" si="4"/>
        <v>3</v>
      </c>
      <c r="Z42">
        <f t="shared" si="5"/>
        <v>1</v>
      </c>
    </row>
    <row r="43" spans="1:26" ht="11" customHeight="1">
      <c r="A43" s="4" t="s">
        <v>77</v>
      </c>
      <c r="B43">
        <v>2</v>
      </c>
      <c r="D43" s="57"/>
      <c r="E43">
        <v>23</v>
      </c>
      <c r="H43">
        <v>8</v>
      </c>
      <c r="K43" s="57"/>
      <c r="L43">
        <v>2</v>
      </c>
      <c r="S43">
        <v>2</v>
      </c>
      <c r="T43" s="57">
        <v>3</v>
      </c>
      <c r="U43">
        <v>10</v>
      </c>
      <c r="X43" s="14">
        <f t="shared" si="3"/>
        <v>7</v>
      </c>
      <c r="Y43">
        <f t="shared" si="4"/>
        <v>23</v>
      </c>
      <c r="Z43">
        <f t="shared" si="5"/>
        <v>2</v>
      </c>
    </row>
    <row r="44" spans="1:26" ht="11" customHeight="1">
      <c r="A44" s="4" t="s">
        <v>46</v>
      </c>
      <c r="D44" s="57"/>
      <c r="K44" s="57"/>
      <c r="T44" s="57"/>
      <c r="X44" s="14">
        <f t="shared" si="3"/>
        <v>0</v>
      </c>
      <c r="Y44">
        <f t="shared" si="4"/>
        <v>0</v>
      </c>
      <c r="Z44">
        <f t="shared" si="5"/>
        <v>0</v>
      </c>
    </row>
    <row r="45" spans="1:26" ht="11" customHeight="1">
      <c r="A45" s="17" t="s">
        <v>78</v>
      </c>
      <c r="D45" s="57"/>
      <c r="K45" s="57"/>
      <c r="T45" s="57"/>
      <c r="X45" s="14">
        <f t="shared" si="3"/>
        <v>0</v>
      </c>
      <c r="Y45">
        <f t="shared" si="4"/>
        <v>0</v>
      </c>
      <c r="Z45">
        <f t="shared" si="5"/>
        <v>0</v>
      </c>
    </row>
    <row r="46" spans="1:26" ht="11" customHeight="1">
      <c r="A46" s="4" t="s">
        <v>132</v>
      </c>
      <c r="D46" s="57"/>
      <c r="K46" s="57"/>
      <c r="T46" s="57">
        <v>1</v>
      </c>
      <c r="X46" s="14">
        <f t="shared" si="3"/>
        <v>1</v>
      </c>
      <c r="Y46">
        <f t="shared" si="4"/>
        <v>1</v>
      </c>
      <c r="Z46">
        <f t="shared" si="5"/>
        <v>1</v>
      </c>
    </row>
    <row r="47" spans="1:26" ht="11" customHeight="1">
      <c r="A47" s="17" t="s">
        <v>49</v>
      </c>
      <c r="D47" s="57"/>
      <c r="E47">
        <v>5</v>
      </c>
      <c r="G47">
        <v>6</v>
      </c>
      <c r="K47" s="57"/>
      <c r="O47">
        <v>10</v>
      </c>
      <c r="T47" s="57"/>
      <c r="X47" s="14">
        <f t="shared" si="3"/>
        <v>3</v>
      </c>
      <c r="Y47">
        <f t="shared" si="4"/>
        <v>10</v>
      </c>
      <c r="Z47">
        <f t="shared" si="5"/>
        <v>5</v>
      </c>
    </row>
    <row r="48" spans="1:26" ht="11" customHeight="1">
      <c r="A48" s="17" t="s">
        <v>47</v>
      </c>
      <c r="D48" s="57"/>
      <c r="K48" s="57"/>
      <c r="T48" s="57"/>
      <c r="X48" s="14">
        <f t="shared" si="3"/>
        <v>0</v>
      </c>
      <c r="Y48">
        <f t="shared" si="4"/>
        <v>0</v>
      </c>
      <c r="Z48">
        <f t="shared" si="5"/>
        <v>0</v>
      </c>
    </row>
    <row r="49" spans="1:26" ht="11" customHeight="1">
      <c r="A49" s="4" t="s">
        <v>50</v>
      </c>
      <c r="D49" s="57"/>
      <c r="H49">
        <v>6</v>
      </c>
      <c r="K49" s="57"/>
      <c r="O49">
        <v>10</v>
      </c>
      <c r="T49" s="57"/>
      <c r="X49" s="14">
        <f t="shared" si="3"/>
        <v>2</v>
      </c>
      <c r="Y49">
        <f t="shared" si="4"/>
        <v>10</v>
      </c>
      <c r="Z49">
        <f t="shared" si="5"/>
        <v>6</v>
      </c>
    </row>
    <row r="50" spans="1:26" ht="11" customHeight="1">
      <c r="A50" s="4" t="s">
        <v>51</v>
      </c>
      <c r="D50" s="57"/>
      <c r="K50" s="57"/>
      <c r="T50" s="57"/>
      <c r="X50" s="14">
        <f t="shared" si="3"/>
        <v>0</v>
      </c>
      <c r="Y50">
        <f t="shared" si="4"/>
        <v>0</v>
      </c>
      <c r="Z50">
        <f t="shared" si="5"/>
        <v>0</v>
      </c>
    </row>
    <row r="51" spans="1:26" ht="11" customHeight="1">
      <c r="A51" s="4" t="s">
        <v>92</v>
      </c>
      <c r="B51">
        <v>1</v>
      </c>
      <c r="D51" s="57"/>
      <c r="E51">
        <v>1</v>
      </c>
      <c r="G51">
        <v>1</v>
      </c>
      <c r="H51">
        <v>1</v>
      </c>
      <c r="I51">
        <v>1</v>
      </c>
      <c r="K51" s="57"/>
      <c r="L51">
        <v>1</v>
      </c>
      <c r="T51" s="57"/>
      <c r="X51" s="14">
        <f t="shared" si="3"/>
        <v>6</v>
      </c>
      <c r="Y51">
        <f t="shared" si="4"/>
        <v>1</v>
      </c>
      <c r="Z51">
        <f t="shared" si="5"/>
        <v>1</v>
      </c>
    </row>
    <row r="52" spans="1:26" ht="11" customHeight="1">
      <c r="A52" s="4" t="s">
        <v>48</v>
      </c>
      <c r="D52" s="57"/>
      <c r="K52" s="57"/>
      <c r="T52" s="57"/>
      <c r="X52" s="14">
        <f t="shared" si="3"/>
        <v>0</v>
      </c>
      <c r="Y52">
        <f t="shared" si="4"/>
        <v>0</v>
      </c>
      <c r="Z52">
        <f t="shared" si="5"/>
        <v>0</v>
      </c>
    </row>
    <row r="53" spans="1:26" ht="11" customHeight="1">
      <c r="A53" s="4" t="s">
        <v>99</v>
      </c>
      <c r="D53" s="57"/>
      <c r="K53" s="57"/>
      <c r="T53" s="57"/>
      <c r="X53" s="14">
        <f t="shared" si="3"/>
        <v>0</v>
      </c>
      <c r="Y53">
        <f t="shared" si="4"/>
        <v>0</v>
      </c>
      <c r="Z53">
        <f t="shared" si="5"/>
        <v>0</v>
      </c>
    </row>
    <row r="54" spans="1:26" ht="11" customHeight="1">
      <c r="A54" s="4" t="s">
        <v>159</v>
      </c>
      <c r="D54" s="57"/>
      <c r="K54" s="57"/>
      <c r="O54">
        <v>2</v>
      </c>
      <c r="T54" s="57"/>
      <c r="X54" s="14">
        <f t="shared" si="3"/>
        <v>1</v>
      </c>
      <c r="Y54">
        <f t="shared" si="4"/>
        <v>2</v>
      </c>
      <c r="Z54">
        <f t="shared" si="5"/>
        <v>2</v>
      </c>
    </row>
    <row r="55" spans="1:26" ht="11" customHeight="1">
      <c r="A55" s="4" t="s">
        <v>93</v>
      </c>
      <c r="B55">
        <v>4</v>
      </c>
      <c r="D55" s="57">
        <v>3</v>
      </c>
      <c r="E55">
        <v>3</v>
      </c>
      <c r="G55" s="79">
        <v>4</v>
      </c>
      <c r="H55">
        <v>2</v>
      </c>
      <c r="I55" s="57"/>
      <c r="J55">
        <v>2</v>
      </c>
      <c r="K55" s="57"/>
      <c r="L55">
        <v>1</v>
      </c>
      <c r="M55">
        <v>2</v>
      </c>
      <c r="O55">
        <v>2</v>
      </c>
      <c r="Q55">
        <v>2</v>
      </c>
      <c r="R55">
        <v>4</v>
      </c>
      <c r="T55" s="57">
        <v>2</v>
      </c>
      <c r="U55">
        <v>2</v>
      </c>
      <c r="X55" s="14">
        <f t="shared" si="3"/>
        <v>13</v>
      </c>
      <c r="Y55">
        <f t="shared" si="4"/>
        <v>4</v>
      </c>
      <c r="Z55">
        <f t="shared" si="5"/>
        <v>1</v>
      </c>
    </row>
    <row r="56" spans="1:26" ht="11" customHeight="1">
      <c r="A56" s="4" t="s">
        <v>133</v>
      </c>
      <c r="B56">
        <v>2</v>
      </c>
      <c r="D56" s="57"/>
      <c r="E56">
        <v>1</v>
      </c>
      <c r="G56">
        <v>1</v>
      </c>
      <c r="H56">
        <v>1</v>
      </c>
      <c r="J56">
        <v>1</v>
      </c>
      <c r="K56" s="57"/>
      <c r="L56">
        <v>1</v>
      </c>
      <c r="M56">
        <v>1</v>
      </c>
      <c r="O56">
        <v>1</v>
      </c>
      <c r="Q56">
        <v>1</v>
      </c>
      <c r="S56">
        <v>2</v>
      </c>
      <c r="T56" s="57">
        <v>1</v>
      </c>
      <c r="X56" s="14">
        <f t="shared" si="3"/>
        <v>11</v>
      </c>
      <c r="Y56">
        <f t="shared" si="4"/>
        <v>2</v>
      </c>
      <c r="Z56">
        <f t="shared" si="5"/>
        <v>1</v>
      </c>
    </row>
    <row r="57" spans="1:26" ht="11" customHeight="1">
      <c r="A57" s="17" t="s">
        <v>134</v>
      </c>
      <c r="D57" s="57"/>
      <c r="F57" s="18"/>
      <c r="G57" s="18"/>
      <c r="I57" s="19"/>
      <c r="J57" s="18"/>
      <c r="K57" s="57"/>
      <c r="M57" s="18"/>
      <c r="N57" s="18"/>
      <c r="O57" s="18"/>
      <c r="S57" s="18"/>
      <c r="T57" s="57"/>
      <c r="V57" s="18"/>
      <c r="X57" s="14">
        <f t="shared" si="3"/>
        <v>0</v>
      </c>
      <c r="Y57">
        <f t="shared" si="4"/>
        <v>0</v>
      </c>
      <c r="Z57">
        <f t="shared" si="5"/>
        <v>0</v>
      </c>
    </row>
    <row r="58" spans="1:26" ht="11" customHeight="1">
      <c r="A58" s="17"/>
      <c r="B58" s="7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9"/>
    </row>
    <row r="59" spans="1:26" ht="11" customHeight="1">
      <c r="A59" s="6" t="s">
        <v>72</v>
      </c>
      <c r="B59">
        <f>COUNTIF((B2:B56),"&gt;0.9")</f>
        <v>20</v>
      </c>
      <c r="C59">
        <f t="shared" ref="C59:X59" si="6">COUNTIF((C2:C56),"&gt;0.9")</f>
        <v>0</v>
      </c>
      <c r="D59">
        <f t="shared" si="6"/>
        <v>10</v>
      </c>
      <c r="E59">
        <f t="shared" si="6"/>
        <v>22</v>
      </c>
      <c r="F59">
        <f t="shared" si="6"/>
        <v>0</v>
      </c>
      <c r="G59">
        <f t="shared" si="6"/>
        <v>18</v>
      </c>
      <c r="H59">
        <f t="shared" si="6"/>
        <v>21</v>
      </c>
      <c r="I59">
        <f t="shared" si="6"/>
        <v>2</v>
      </c>
      <c r="J59">
        <f t="shared" si="6"/>
        <v>11</v>
      </c>
      <c r="K59">
        <f t="shared" si="6"/>
        <v>0</v>
      </c>
      <c r="L59">
        <f t="shared" si="6"/>
        <v>13</v>
      </c>
      <c r="M59">
        <f t="shared" si="6"/>
        <v>20</v>
      </c>
      <c r="N59">
        <f t="shared" si="6"/>
        <v>0</v>
      </c>
      <c r="O59">
        <f t="shared" si="6"/>
        <v>19</v>
      </c>
      <c r="P59">
        <f t="shared" si="6"/>
        <v>0</v>
      </c>
      <c r="Q59">
        <f t="shared" si="6"/>
        <v>15</v>
      </c>
      <c r="R59">
        <f t="shared" si="6"/>
        <v>9</v>
      </c>
      <c r="S59">
        <f t="shared" si="6"/>
        <v>11</v>
      </c>
      <c r="T59">
        <f t="shared" si="6"/>
        <v>24</v>
      </c>
      <c r="U59">
        <f t="shared" si="6"/>
        <v>10</v>
      </c>
      <c r="V59">
        <f t="shared" si="6"/>
        <v>5</v>
      </c>
      <c r="W59">
        <f t="shared" si="6"/>
        <v>0</v>
      </c>
      <c r="X59">
        <f t="shared" si="6"/>
        <v>38</v>
      </c>
    </row>
    <row r="60" spans="1:26" ht="11" customHeight="1">
      <c r="A60" s="12" t="s">
        <v>60</v>
      </c>
      <c r="B60" s="15">
        <f>X59</f>
        <v>38</v>
      </c>
      <c r="Q60" t="s">
        <v>91</v>
      </c>
      <c r="X60" s="13">
        <f>COUNTIF((X2:X56),"&lt;0.9")</f>
        <v>17</v>
      </c>
    </row>
    <row r="61" spans="1:26" ht="11" customHeight="1">
      <c r="A61" s="6" t="s">
        <v>55</v>
      </c>
      <c r="B61" s="13">
        <f>SUM(B59:W59)</f>
        <v>230</v>
      </c>
    </row>
    <row r="62" spans="1:26" ht="11" customHeight="1">
      <c r="A62" s="6" t="s">
        <v>56</v>
      </c>
      <c r="B62" s="16">
        <f>AVERAGEIF((B59:W59),"&gt;0.1")</f>
        <v>14.375</v>
      </c>
      <c r="S62" t="s">
        <v>192</v>
      </c>
      <c r="X62" s="16">
        <f>COUNTIF((B59:W59),"&gt;0.1")</f>
        <v>16</v>
      </c>
    </row>
    <row r="63" spans="1:26" ht="11" customHeight="1"/>
  </sheetData>
  <phoneticPr fontId="0" type="noConversion"/>
  <printOptions gridLines="1"/>
  <pageMargins left="0.36000000000000004" right="0.1631496062992126" top="0.41000000000000009" bottom="0.6100000000000001" header="0.5" footer="0.30000000000000004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January 16</vt:lpstr>
      <vt:lpstr>February 16</vt:lpstr>
      <vt:lpstr>March 17</vt:lpstr>
      <vt:lpstr>April 17</vt:lpstr>
      <vt:lpstr>May 17</vt:lpstr>
      <vt:lpstr>June 15</vt:lpstr>
      <vt:lpstr>July 17</vt:lpstr>
      <vt:lpstr>Aug 15</vt:lpstr>
      <vt:lpstr>Sept 15</vt:lpstr>
      <vt:lpstr>October15</vt:lpstr>
      <vt:lpstr>November 15</vt:lpstr>
      <vt:lpstr>December 15</vt:lpstr>
      <vt:lpstr>Summary</vt:lpstr>
      <vt:lpstr>Max-Min</vt:lpstr>
      <vt:lpstr>Sheet1</vt:lpstr>
    </vt:vector>
  </TitlesOfParts>
  <Manager/>
  <Company>John Newbould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Newbould</dc:creator>
  <cp:keywords/>
  <dc:description/>
  <cp:lastModifiedBy>John Newbold</cp:lastModifiedBy>
  <cp:lastPrinted>2018-01-15T08:29:20Z</cp:lastPrinted>
  <dcterms:created xsi:type="dcterms:W3CDTF">2009-02-17T13:42:58Z</dcterms:created>
  <dcterms:modified xsi:type="dcterms:W3CDTF">2018-01-15T08:30:12Z</dcterms:modified>
  <cp:category/>
</cp:coreProperties>
</file>